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bowen\Downloads\"/>
    </mc:Choice>
  </mc:AlternateContent>
  <xr:revisionPtr revIDLastSave="0" documentId="13_ncr:1_{1A606D70-0303-4B7E-BBD6-0C6FE570B0B2}" xr6:coauthVersionLast="46" xr6:coauthVersionMax="46" xr10:uidLastSave="{00000000-0000-0000-0000-000000000000}"/>
  <workbookProtection workbookAlgorithmName="SHA-512" workbookHashValue="WBNxIMfV/iDX+24rw7nI28LI7waLHpGcHOldvJqn/Jm5muJRnxoG1c54zaT82PfslKM8Gp6rSfIj3jkmYRQ3TQ==" workbookSaltValue="Tz/B1NGGsvMlzMutkHa9nA==" workbookSpinCount="100000" lockStructure="1"/>
  <bookViews>
    <workbookView xWindow="-108" yWindow="-108" windowWidth="23256" windowHeight="12576" tabRatio="688" firstSheet="1" activeTab="1" xr2:uid="{00000000-000D-0000-FFFF-FFFF00000000}"/>
  </bookViews>
  <sheets>
    <sheet name="Data" sheetId="25" state="hidden" r:id="rId1"/>
    <sheet name="January" sheetId="1" r:id="rId2"/>
    <sheet name="February" sheetId="37" r:id="rId3"/>
    <sheet name="March" sheetId="38" r:id="rId4"/>
    <sheet name="April" sheetId="39" r:id="rId5"/>
    <sheet name="May" sheetId="40" r:id="rId6"/>
    <sheet name="June" sheetId="41" r:id="rId7"/>
    <sheet name="July" sheetId="42" r:id="rId8"/>
    <sheet name="August" sheetId="43" r:id="rId9"/>
    <sheet name="September" sheetId="44" r:id="rId10"/>
    <sheet name="October" sheetId="45" r:id="rId11"/>
    <sheet name="November" sheetId="46" r:id="rId12"/>
    <sheet name="December" sheetId="47" r:id="rId13"/>
  </sheets>
  <definedNames>
    <definedName name="AprInvest">April!$P$10</definedName>
    <definedName name="AprSavings">April!$J$10</definedName>
    <definedName name="AugInvest">August!$P$10</definedName>
    <definedName name="AugSavings">August!$J$10</definedName>
    <definedName name="DecInvest">December!$P$10</definedName>
    <definedName name="DecSavings">December!$J$10</definedName>
    <definedName name="FebInvest">February!$P$10</definedName>
    <definedName name="FebSavings">February!$J$10</definedName>
    <definedName name="JanInvest">January!$P$10</definedName>
    <definedName name="JanSavings">January!$J$10</definedName>
    <definedName name="JulInvest">July!$P$10</definedName>
    <definedName name="JulSavings">July!$J$10</definedName>
    <definedName name="JunInvest">June!$P$10</definedName>
    <definedName name="JunSavings">June!$J$10</definedName>
    <definedName name="MarInvest">March!$P$10</definedName>
    <definedName name="MarSavings">March!$J$10</definedName>
    <definedName name="MayInvest">May!$P$10</definedName>
    <definedName name="MaySavings">May!$J$10</definedName>
    <definedName name="NovInvest">November!$P$10</definedName>
    <definedName name="NovSavings">November!$J$10</definedName>
    <definedName name="OctInvest">October!$P$10</definedName>
    <definedName name="OctSavings">October!$J$10</definedName>
    <definedName name="SepInvest">September!$P$10</definedName>
    <definedName name="SepSavings">September!$J$10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F27" i="1"/>
  <c r="F26" i="1"/>
  <c r="F25" i="1"/>
  <c r="F24" i="1"/>
  <c r="F23" i="1"/>
  <c r="F22" i="1"/>
  <c r="F21" i="1"/>
  <c r="F20" i="1"/>
  <c r="F18" i="1"/>
  <c r="F17" i="1"/>
  <c r="F16" i="1"/>
  <c r="F15" i="1"/>
  <c r="F9" i="1"/>
  <c r="F8" i="1"/>
  <c r="F7" i="1"/>
  <c r="F6" i="1"/>
  <c r="F5" i="1"/>
  <c r="F28" i="1" l="1"/>
  <c r="K10" i="1"/>
  <c r="F10" i="1"/>
  <c r="D5" i="47"/>
  <c r="F5" i="47" s="1"/>
  <c r="E28" i="47" l="1"/>
  <c r="D27" i="47"/>
  <c r="F27" i="47" s="1"/>
  <c r="D26" i="47"/>
  <c r="F26" i="47" s="1"/>
  <c r="D25" i="47"/>
  <c r="F25" i="47" s="1"/>
  <c r="D24" i="47"/>
  <c r="F24" i="47" s="1"/>
  <c r="D23" i="47"/>
  <c r="F23" i="47" s="1"/>
  <c r="D22" i="47"/>
  <c r="F22" i="47" s="1"/>
  <c r="D21" i="47"/>
  <c r="F21" i="47" s="1"/>
  <c r="D20" i="47"/>
  <c r="F20" i="47" s="1"/>
  <c r="D18" i="47"/>
  <c r="F18" i="47" s="1"/>
  <c r="D17" i="47"/>
  <c r="F17" i="47" s="1"/>
  <c r="D16" i="47"/>
  <c r="F16" i="47" s="1"/>
  <c r="D15" i="47"/>
  <c r="F15" i="47" s="1"/>
  <c r="P10" i="47"/>
  <c r="J10" i="47"/>
  <c r="E10" i="47"/>
  <c r="I9" i="47"/>
  <c r="K9" i="47" s="1"/>
  <c r="H9" i="47"/>
  <c r="D9" i="47"/>
  <c r="F9" i="47" s="1"/>
  <c r="C9" i="47"/>
  <c r="I8" i="47"/>
  <c r="K8" i="47" s="1"/>
  <c r="H8" i="47"/>
  <c r="D8" i="47"/>
  <c r="F8" i="47" s="1"/>
  <c r="C8" i="47"/>
  <c r="I7" i="47"/>
  <c r="K7" i="47" s="1"/>
  <c r="H7" i="47"/>
  <c r="D7" i="47"/>
  <c r="F7" i="47" s="1"/>
  <c r="C7" i="47"/>
  <c r="I6" i="47"/>
  <c r="K6" i="47" s="1"/>
  <c r="H6" i="47"/>
  <c r="D6" i="47"/>
  <c r="F6" i="47" s="1"/>
  <c r="F10" i="47" s="1"/>
  <c r="I5" i="47"/>
  <c r="E28" i="46"/>
  <c r="D27" i="46"/>
  <c r="F27" i="46" s="1"/>
  <c r="D26" i="46"/>
  <c r="F26" i="46" s="1"/>
  <c r="D25" i="46"/>
  <c r="F25" i="46" s="1"/>
  <c r="D24" i="46"/>
  <c r="F24" i="46" s="1"/>
  <c r="D23" i="46"/>
  <c r="F23" i="46" s="1"/>
  <c r="D22" i="46"/>
  <c r="F22" i="46" s="1"/>
  <c r="D21" i="46"/>
  <c r="F21" i="46" s="1"/>
  <c r="D20" i="46"/>
  <c r="F20" i="46" s="1"/>
  <c r="D18" i="46"/>
  <c r="F18" i="46" s="1"/>
  <c r="D17" i="46"/>
  <c r="F17" i="46" s="1"/>
  <c r="D16" i="46"/>
  <c r="F16" i="46" s="1"/>
  <c r="D15" i="46"/>
  <c r="F15" i="46" s="1"/>
  <c r="P10" i="46"/>
  <c r="J10" i="46"/>
  <c r="E10" i="46"/>
  <c r="Q4" i="46" s="1"/>
  <c r="I9" i="46"/>
  <c r="K9" i="46" s="1"/>
  <c r="H9" i="46"/>
  <c r="D9" i="46"/>
  <c r="F9" i="46" s="1"/>
  <c r="C9" i="46"/>
  <c r="I8" i="46"/>
  <c r="K8" i="46" s="1"/>
  <c r="H8" i="46"/>
  <c r="D8" i="46"/>
  <c r="F8" i="46" s="1"/>
  <c r="C8" i="46"/>
  <c r="I7" i="46"/>
  <c r="K7" i="46" s="1"/>
  <c r="H7" i="46"/>
  <c r="D7" i="46"/>
  <c r="F7" i="46" s="1"/>
  <c r="C7" i="46"/>
  <c r="I6" i="46"/>
  <c r="K6" i="46" s="1"/>
  <c r="H6" i="46"/>
  <c r="D6" i="46"/>
  <c r="F6" i="46" s="1"/>
  <c r="I5" i="46"/>
  <c r="D5" i="46"/>
  <c r="E28" i="45"/>
  <c r="D27" i="45"/>
  <c r="F27" i="45" s="1"/>
  <c r="D26" i="45"/>
  <c r="F26" i="45" s="1"/>
  <c r="D25" i="45"/>
  <c r="F25" i="45" s="1"/>
  <c r="D24" i="45"/>
  <c r="F24" i="45" s="1"/>
  <c r="D23" i="45"/>
  <c r="F23" i="45" s="1"/>
  <c r="D22" i="45"/>
  <c r="F22" i="45" s="1"/>
  <c r="D21" i="45"/>
  <c r="F21" i="45" s="1"/>
  <c r="D20" i="45"/>
  <c r="F20" i="45" s="1"/>
  <c r="D18" i="45"/>
  <c r="F18" i="45" s="1"/>
  <c r="D17" i="45"/>
  <c r="F17" i="45" s="1"/>
  <c r="D16" i="45"/>
  <c r="F16" i="45" s="1"/>
  <c r="D15" i="45"/>
  <c r="F15" i="45" s="1"/>
  <c r="P10" i="45"/>
  <c r="J10" i="45"/>
  <c r="E10" i="45"/>
  <c r="I9" i="45"/>
  <c r="K9" i="45" s="1"/>
  <c r="H9" i="45"/>
  <c r="D9" i="45"/>
  <c r="F9" i="45" s="1"/>
  <c r="C9" i="45"/>
  <c r="I8" i="45"/>
  <c r="K8" i="45" s="1"/>
  <c r="H8" i="45"/>
  <c r="D8" i="45"/>
  <c r="F8" i="45" s="1"/>
  <c r="C8" i="45"/>
  <c r="I7" i="45"/>
  <c r="K7" i="45" s="1"/>
  <c r="H7" i="45"/>
  <c r="D7" i="45"/>
  <c r="F7" i="45" s="1"/>
  <c r="C7" i="45"/>
  <c r="I6" i="45"/>
  <c r="K6" i="45" s="1"/>
  <c r="H6" i="45"/>
  <c r="D6" i="45"/>
  <c r="F6" i="45" s="1"/>
  <c r="I5" i="45"/>
  <c r="D5" i="45"/>
  <c r="E28" i="44"/>
  <c r="D27" i="44"/>
  <c r="F27" i="44" s="1"/>
  <c r="D26" i="44"/>
  <c r="F26" i="44" s="1"/>
  <c r="D25" i="44"/>
  <c r="F25" i="44" s="1"/>
  <c r="D24" i="44"/>
  <c r="F24" i="44" s="1"/>
  <c r="D23" i="44"/>
  <c r="F23" i="44" s="1"/>
  <c r="D22" i="44"/>
  <c r="F22" i="44" s="1"/>
  <c r="D21" i="44"/>
  <c r="F21" i="44" s="1"/>
  <c r="D20" i="44"/>
  <c r="F20" i="44" s="1"/>
  <c r="D18" i="44"/>
  <c r="F18" i="44" s="1"/>
  <c r="D17" i="44"/>
  <c r="F17" i="44" s="1"/>
  <c r="D16" i="44"/>
  <c r="F16" i="44" s="1"/>
  <c r="D15" i="44"/>
  <c r="F15" i="44" s="1"/>
  <c r="P10" i="44"/>
  <c r="J10" i="44"/>
  <c r="E10" i="44"/>
  <c r="I9" i="44"/>
  <c r="K9" i="44" s="1"/>
  <c r="H9" i="44"/>
  <c r="D9" i="44"/>
  <c r="F9" i="44" s="1"/>
  <c r="C9" i="44"/>
  <c r="I8" i="44"/>
  <c r="K8" i="44" s="1"/>
  <c r="H8" i="44"/>
  <c r="D8" i="44"/>
  <c r="F8" i="44" s="1"/>
  <c r="C8" i="44"/>
  <c r="I7" i="44"/>
  <c r="K7" i="44" s="1"/>
  <c r="H7" i="44"/>
  <c r="D7" i="44"/>
  <c r="F7" i="44" s="1"/>
  <c r="C7" i="44"/>
  <c r="I6" i="44"/>
  <c r="K6" i="44" s="1"/>
  <c r="H6" i="44"/>
  <c r="D6" i="44"/>
  <c r="F6" i="44" s="1"/>
  <c r="I5" i="44"/>
  <c r="K5" i="44" s="1"/>
  <c r="D5" i="44"/>
  <c r="E28" i="43"/>
  <c r="D27" i="43"/>
  <c r="F27" i="43" s="1"/>
  <c r="D26" i="43"/>
  <c r="F26" i="43" s="1"/>
  <c r="D25" i="43"/>
  <c r="F25" i="43" s="1"/>
  <c r="D24" i="43"/>
  <c r="F24" i="43" s="1"/>
  <c r="D23" i="43"/>
  <c r="F23" i="43" s="1"/>
  <c r="D22" i="43"/>
  <c r="F22" i="43" s="1"/>
  <c r="D21" i="43"/>
  <c r="F21" i="43" s="1"/>
  <c r="D20" i="43"/>
  <c r="F20" i="43" s="1"/>
  <c r="D18" i="43"/>
  <c r="F18" i="43" s="1"/>
  <c r="D17" i="43"/>
  <c r="F17" i="43" s="1"/>
  <c r="D16" i="43"/>
  <c r="F16" i="43" s="1"/>
  <c r="D15" i="43"/>
  <c r="F15" i="43" s="1"/>
  <c r="P10" i="43"/>
  <c r="J10" i="43"/>
  <c r="E10" i="43"/>
  <c r="I9" i="43"/>
  <c r="K9" i="43" s="1"/>
  <c r="H9" i="43"/>
  <c r="D9" i="43"/>
  <c r="F9" i="43" s="1"/>
  <c r="C9" i="43"/>
  <c r="I8" i="43"/>
  <c r="K8" i="43" s="1"/>
  <c r="H8" i="43"/>
  <c r="D8" i="43"/>
  <c r="F8" i="43" s="1"/>
  <c r="C8" i="43"/>
  <c r="I7" i="43"/>
  <c r="K7" i="43" s="1"/>
  <c r="H7" i="43"/>
  <c r="D7" i="43"/>
  <c r="F7" i="43" s="1"/>
  <c r="C7" i="43"/>
  <c r="I6" i="43"/>
  <c r="K6" i="43" s="1"/>
  <c r="H6" i="43"/>
  <c r="D6" i="43"/>
  <c r="F6" i="43" s="1"/>
  <c r="I5" i="43"/>
  <c r="K5" i="43" s="1"/>
  <c r="D5" i="43"/>
  <c r="E28" i="42"/>
  <c r="D27" i="42"/>
  <c r="F27" i="42" s="1"/>
  <c r="D26" i="42"/>
  <c r="F26" i="42" s="1"/>
  <c r="D25" i="42"/>
  <c r="F25" i="42" s="1"/>
  <c r="D24" i="42"/>
  <c r="F24" i="42" s="1"/>
  <c r="D23" i="42"/>
  <c r="F23" i="42" s="1"/>
  <c r="D22" i="42"/>
  <c r="F22" i="42" s="1"/>
  <c r="D21" i="42"/>
  <c r="F21" i="42" s="1"/>
  <c r="D20" i="42"/>
  <c r="F20" i="42" s="1"/>
  <c r="D18" i="42"/>
  <c r="F18" i="42" s="1"/>
  <c r="D17" i="42"/>
  <c r="F17" i="42" s="1"/>
  <c r="D16" i="42"/>
  <c r="F16" i="42" s="1"/>
  <c r="D15" i="42"/>
  <c r="F15" i="42" s="1"/>
  <c r="F28" i="42" s="1"/>
  <c r="P10" i="42"/>
  <c r="J10" i="42"/>
  <c r="E10" i="42"/>
  <c r="Q4" i="42" s="1"/>
  <c r="I9" i="42"/>
  <c r="K9" i="42" s="1"/>
  <c r="H9" i="42"/>
  <c r="D9" i="42"/>
  <c r="F9" i="42" s="1"/>
  <c r="C9" i="42"/>
  <c r="I8" i="42"/>
  <c r="K8" i="42" s="1"/>
  <c r="H8" i="42"/>
  <c r="D8" i="42"/>
  <c r="F8" i="42" s="1"/>
  <c r="C8" i="42"/>
  <c r="I7" i="42"/>
  <c r="K7" i="42" s="1"/>
  <c r="H7" i="42"/>
  <c r="D7" i="42"/>
  <c r="F7" i="42" s="1"/>
  <c r="C7" i="42"/>
  <c r="I6" i="42"/>
  <c r="K6" i="42" s="1"/>
  <c r="H6" i="42"/>
  <c r="D6" i="42"/>
  <c r="F6" i="42" s="1"/>
  <c r="I5" i="42"/>
  <c r="K5" i="42" s="1"/>
  <c r="D5" i="42"/>
  <c r="E28" i="41"/>
  <c r="D27" i="41"/>
  <c r="F27" i="41" s="1"/>
  <c r="D26" i="41"/>
  <c r="F26" i="41" s="1"/>
  <c r="D25" i="41"/>
  <c r="F25" i="41" s="1"/>
  <c r="D24" i="41"/>
  <c r="F24" i="41" s="1"/>
  <c r="D23" i="41"/>
  <c r="F23" i="41" s="1"/>
  <c r="D22" i="41"/>
  <c r="F22" i="41" s="1"/>
  <c r="D21" i="41"/>
  <c r="F21" i="41" s="1"/>
  <c r="D20" i="41"/>
  <c r="F20" i="41" s="1"/>
  <c r="D18" i="41"/>
  <c r="F18" i="41" s="1"/>
  <c r="D17" i="41"/>
  <c r="F17" i="41" s="1"/>
  <c r="D16" i="41"/>
  <c r="F16" i="41" s="1"/>
  <c r="D15" i="41"/>
  <c r="P10" i="41"/>
  <c r="J10" i="41"/>
  <c r="E10" i="41"/>
  <c r="I9" i="41"/>
  <c r="K9" i="41" s="1"/>
  <c r="H9" i="41"/>
  <c r="D9" i="41"/>
  <c r="F9" i="41" s="1"/>
  <c r="C9" i="41"/>
  <c r="I8" i="41"/>
  <c r="K8" i="41" s="1"/>
  <c r="H8" i="41"/>
  <c r="D8" i="41"/>
  <c r="F8" i="41" s="1"/>
  <c r="C8" i="41"/>
  <c r="I7" i="41"/>
  <c r="K7" i="41" s="1"/>
  <c r="H7" i="41"/>
  <c r="D7" i="41"/>
  <c r="F7" i="41" s="1"/>
  <c r="C7" i="41"/>
  <c r="I6" i="41"/>
  <c r="K6" i="41" s="1"/>
  <c r="H6" i="41"/>
  <c r="D6" i="41"/>
  <c r="F6" i="41" s="1"/>
  <c r="I5" i="41"/>
  <c r="K5" i="41" s="1"/>
  <c r="D5" i="41"/>
  <c r="E28" i="40"/>
  <c r="D27" i="40"/>
  <c r="F27" i="40" s="1"/>
  <c r="D26" i="40"/>
  <c r="F26" i="40" s="1"/>
  <c r="D25" i="40"/>
  <c r="F25" i="40" s="1"/>
  <c r="D24" i="40"/>
  <c r="F24" i="40" s="1"/>
  <c r="D23" i="40"/>
  <c r="F23" i="40" s="1"/>
  <c r="D22" i="40"/>
  <c r="F22" i="40" s="1"/>
  <c r="D21" i="40"/>
  <c r="F21" i="40" s="1"/>
  <c r="D20" i="40"/>
  <c r="F20" i="40" s="1"/>
  <c r="D18" i="40"/>
  <c r="F18" i="40" s="1"/>
  <c r="D17" i="40"/>
  <c r="F17" i="40" s="1"/>
  <c r="D16" i="40"/>
  <c r="F16" i="40" s="1"/>
  <c r="D15" i="40"/>
  <c r="F15" i="40" s="1"/>
  <c r="P10" i="40"/>
  <c r="J10" i="40"/>
  <c r="E10" i="40"/>
  <c r="I9" i="40"/>
  <c r="K9" i="40" s="1"/>
  <c r="H9" i="40"/>
  <c r="D9" i="40"/>
  <c r="F9" i="40" s="1"/>
  <c r="C9" i="40"/>
  <c r="I8" i="40"/>
  <c r="K8" i="40" s="1"/>
  <c r="H8" i="40"/>
  <c r="D8" i="40"/>
  <c r="F8" i="40" s="1"/>
  <c r="C8" i="40"/>
  <c r="I7" i="40"/>
  <c r="K7" i="40" s="1"/>
  <c r="H7" i="40"/>
  <c r="D7" i="40"/>
  <c r="F7" i="40" s="1"/>
  <c r="C7" i="40"/>
  <c r="I6" i="40"/>
  <c r="K6" i="40" s="1"/>
  <c r="H6" i="40"/>
  <c r="D6" i="40"/>
  <c r="F6" i="40" s="1"/>
  <c r="I5" i="40"/>
  <c r="K5" i="40" s="1"/>
  <c r="D5" i="40"/>
  <c r="E28" i="39"/>
  <c r="D27" i="39"/>
  <c r="F27" i="39" s="1"/>
  <c r="D26" i="39"/>
  <c r="F26" i="39" s="1"/>
  <c r="D25" i="39"/>
  <c r="F25" i="39" s="1"/>
  <c r="D24" i="39"/>
  <c r="F24" i="39" s="1"/>
  <c r="D23" i="39"/>
  <c r="F23" i="39" s="1"/>
  <c r="D22" i="39"/>
  <c r="F22" i="39" s="1"/>
  <c r="D21" i="39"/>
  <c r="F21" i="39" s="1"/>
  <c r="D20" i="39"/>
  <c r="F20" i="39" s="1"/>
  <c r="D18" i="39"/>
  <c r="F18" i="39" s="1"/>
  <c r="D17" i="39"/>
  <c r="F17" i="39" s="1"/>
  <c r="D16" i="39"/>
  <c r="F16" i="39" s="1"/>
  <c r="D15" i="39"/>
  <c r="P10" i="39"/>
  <c r="J10" i="39"/>
  <c r="E10" i="39"/>
  <c r="I9" i="39"/>
  <c r="K9" i="39" s="1"/>
  <c r="H9" i="39"/>
  <c r="D9" i="39"/>
  <c r="F9" i="39" s="1"/>
  <c r="C9" i="39"/>
  <c r="I8" i="39"/>
  <c r="K8" i="39" s="1"/>
  <c r="H8" i="39"/>
  <c r="D8" i="39"/>
  <c r="F8" i="39" s="1"/>
  <c r="C8" i="39"/>
  <c r="I7" i="39"/>
  <c r="K7" i="39" s="1"/>
  <c r="H7" i="39"/>
  <c r="D7" i="39"/>
  <c r="F7" i="39" s="1"/>
  <c r="C7" i="39"/>
  <c r="I6" i="39"/>
  <c r="K6" i="39" s="1"/>
  <c r="H6" i="39"/>
  <c r="D6" i="39"/>
  <c r="F6" i="39" s="1"/>
  <c r="I5" i="39"/>
  <c r="K5" i="39" s="1"/>
  <c r="D5" i="39"/>
  <c r="E28" i="38"/>
  <c r="D27" i="38"/>
  <c r="F27" i="38" s="1"/>
  <c r="D26" i="38"/>
  <c r="F26" i="38" s="1"/>
  <c r="D25" i="38"/>
  <c r="F25" i="38" s="1"/>
  <c r="D24" i="38"/>
  <c r="F24" i="38" s="1"/>
  <c r="D23" i="38"/>
  <c r="F23" i="38" s="1"/>
  <c r="D22" i="38"/>
  <c r="F22" i="38" s="1"/>
  <c r="D21" i="38"/>
  <c r="F21" i="38" s="1"/>
  <c r="D20" i="38"/>
  <c r="F20" i="38" s="1"/>
  <c r="D18" i="38"/>
  <c r="F18" i="38" s="1"/>
  <c r="D17" i="38"/>
  <c r="F17" i="38" s="1"/>
  <c r="D16" i="38"/>
  <c r="F16" i="38" s="1"/>
  <c r="D15" i="38"/>
  <c r="F15" i="38" s="1"/>
  <c r="P10" i="38"/>
  <c r="J10" i="38"/>
  <c r="E10" i="38"/>
  <c r="I9" i="38"/>
  <c r="K9" i="38" s="1"/>
  <c r="H9" i="38"/>
  <c r="D9" i="38"/>
  <c r="F9" i="38" s="1"/>
  <c r="C9" i="38"/>
  <c r="I8" i="38"/>
  <c r="K8" i="38" s="1"/>
  <c r="H8" i="38"/>
  <c r="D8" i="38"/>
  <c r="F8" i="38" s="1"/>
  <c r="C8" i="38"/>
  <c r="I7" i="38"/>
  <c r="K7" i="38" s="1"/>
  <c r="H7" i="38"/>
  <c r="D7" i="38"/>
  <c r="F7" i="38" s="1"/>
  <c r="C7" i="38"/>
  <c r="I6" i="38"/>
  <c r="K6" i="38" s="1"/>
  <c r="H6" i="38"/>
  <c r="D6" i="38"/>
  <c r="F6" i="38" s="1"/>
  <c r="I5" i="38"/>
  <c r="D5" i="38"/>
  <c r="P10" i="37"/>
  <c r="J10" i="37"/>
  <c r="I9" i="37"/>
  <c r="K9" i="37" s="1"/>
  <c r="H9" i="37"/>
  <c r="I8" i="37"/>
  <c r="K8" i="37" s="1"/>
  <c r="H8" i="37"/>
  <c r="I7" i="37"/>
  <c r="K7" i="37" s="1"/>
  <c r="H7" i="37"/>
  <c r="I6" i="37"/>
  <c r="K6" i="37" s="1"/>
  <c r="H6" i="37"/>
  <c r="I5" i="37"/>
  <c r="K5" i="37" s="1"/>
  <c r="E28" i="37"/>
  <c r="D27" i="37"/>
  <c r="F27" i="37" s="1"/>
  <c r="D26" i="37"/>
  <c r="F26" i="37" s="1"/>
  <c r="D25" i="37"/>
  <c r="F25" i="37" s="1"/>
  <c r="D24" i="37"/>
  <c r="F24" i="37" s="1"/>
  <c r="D23" i="37"/>
  <c r="F23" i="37" s="1"/>
  <c r="D22" i="37"/>
  <c r="F22" i="37" s="1"/>
  <c r="D21" i="37"/>
  <c r="F21" i="37" s="1"/>
  <c r="D20" i="37"/>
  <c r="F20" i="37" s="1"/>
  <c r="D18" i="37"/>
  <c r="F18" i="37" s="1"/>
  <c r="D17" i="37"/>
  <c r="F17" i="37" s="1"/>
  <c r="D16" i="37"/>
  <c r="F16" i="37" s="1"/>
  <c r="D15" i="37"/>
  <c r="F15" i="37" s="1"/>
  <c r="E10" i="37"/>
  <c r="Q4" i="37" s="1"/>
  <c r="O8" i="37" s="1"/>
  <c r="Q8" i="37" s="1"/>
  <c r="D9" i="37"/>
  <c r="F9" i="37" s="1"/>
  <c r="C9" i="37"/>
  <c r="D8" i="37"/>
  <c r="F8" i="37" s="1"/>
  <c r="C8" i="37"/>
  <c r="D7" i="37"/>
  <c r="F7" i="37" s="1"/>
  <c r="C7" i="37"/>
  <c r="D6" i="37"/>
  <c r="F6" i="37" s="1"/>
  <c r="D5" i="37"/>
  <c r="P10" i="1"/>
  <c r="J10" i="1"/>
  <c r="I10" i="1"/>
  <c r="E28" i="1"/>
  <c r="D28" i="1"/>
  <c r="E10" i="1"/>
  <c r="D10" i="1"/>
  <c r="F28" i="38" l="1"/>
  <c r="Q4" i="41"/>
  <c r="F28" i="45"/>
  <c r="F28" i="46"/>
  <c r="D28" i="39"/>
  <c r="F15" i="39"/>
  <c r="F28" i="39"/>
  <c r="F28" i="40"/>
  <c r="Q4" i="43"/>
  <c r="D28" i="41"/>
  <c r="F15" i="41"/>
  <c r="F28" i="41" s="1"/>
  <c r="Q4" i="44"/>
  <c r="F28" i="47"/>
  <c r="Q4" i="45"/>
  <c r="O9" i="45" s="1"/>
  <c r="Q9" i="45" s="1"/>
  <c r="D28" i="46"/>
  <c r="F28" i="37"/>
  <c r="Q4" i="38"/>
  <c r="K10" i="39"/>
  <c r="Q4" i="39"/>
  <c r="F28" i="43"/>
  <c r="F28" i="44"/>
  <c r="D10" i="47"/>
  <c r="Q4" i="40"/>
  <c r="O9" i="40" s="1"/>
  <c r="Q9" i="40" s="1"/>
  <c r="Q4" i="47"/>
  <c r="Q4" i="1"/>
  <c r="A4" i="1" s="1"/>
  <c r="A2" i="1" s="1"/>
  <c r="K10" i="43"/>
  <c r="K10" i="44"/>
  <c r="K10" i="40"/>
  <c r="K10" i="41"/>
  <c r="K10" i="37"/>
  <c r="K10" i="42"/>
  <c r="I10" i="46"/>
  <c r="K5" i="46"/>
  <c r="K10" i="46" s="1"/>
  <c r="I10" i="38"/>
  <c r="K5" i="38"/>
  <c r="K10" i="38" s="1"/>
  <c r="I10" i="47"/>
  <c r="K5" i="47"/>
  <c r="K10" i="47" s="1"/>
  <c r="I10" i="45"/>
  <c r="K5" i="45"/>
  <c r="K10" i="45" s="1"/>
  <c r="D10" i="44"/>
  <c r="F5" i="44"/>
  <c r="F10" i="44" s="1"/>
  <c r="D10" i="45"/>
  <c r="F5" i="45"/>
  <c r="F10" i="45" s="1"/>
  <c r="D10" i="46"/>
  <c r="F5" i="46"/>
  <c r="F10" i="46" s="1"/>
  <c r="D10" i="38"/>
  <c r="F5" i="38"/>
  <c r="F10" i="38" s="1"/>
  <c r="D10" i="40"/>
  <c r="F5" i="40"/>
  <c r="F10" i="40" s="1"/>
  <c r="D10" i="37"/>
  <c r="F5" i="37"/>
  <c r="F10" i="37" s="1"/>
  <c r="D10" i="41"/>
  <c r="F5" i="41"/>
  <c r="F10" i="41" s="1"/>
  <c r="D10" i="42"/>
  <c r="F5" i="42"/>
  <c r="F10" i="42" s="1"/>
  <c r="D10" i="39"/>
  <c r="F5" i="39"/>
  <c r="F10" i="39" s="1"/>
  <c r="D10" i="43"/>
  <c r="F5" i="43"/>
  <c r="F10" i="43" s="1"/>
  <c r="A4" i="37"/>
  <c r="O9" i="37"/>
  <c r="Q9" i="37" s="1"/>
  <c r="O6" i="37"/>
  <c r="Q6" i="37" s="1"/>
  <c r="A4" i="45"/>
  <c r="O8" i="45"/>
  <c r="Q8" i="45" s="1"/>
  <c r="A4" i="46"/>
  <c r="O9" i="46"/>
  <c r="Q9" i="46" s="1"/>
  <c r="O8" i="46"/>
  <c r="Q8" i="46" s="1"/>
  <c r="O7" i="46"/>
  <c r="Q7" i="46" s="1"/>
  <c r="O6" i="46"/>
  <c r="Q6" i="46" s="1"/>
  <c r="A4" i="47"/>
  <c r="O9" i="47"/>
  <c r="Q9" i="47" s="1"/>
  <c r="O8" i="47"/>
  <c r="Q8" i="47" s="1"/>
  <c r="O7" i="47"/>
  <c r="Q7" i="47" s="1"/>
  <c r="O6" i="47"/>
  <c r="Q6" i="47" s="1"/>
  <c r="Q10" i="47" s="1"/>
  <c r="D28" i="45"/>
  <c r="D28" i="47"/>
  <c r="A4" i="44"/>
  <c r="O9" i="44"/>
  <c r="Q9" i="44" s="1"/>
  <c r="O8" i="44"/>
  <c r="Q8" i="44" s="1"/>
  <c r="O7" i="44"/>
  <c r="Q7" i="44" s="1"/>
  <c r="O6" i="44"/>
  <c r="Q6" i="44" s="1"/>
  <c r="A4" i="41"/>
  <c r="O9" i="41"/>
  <c r="Q9" i="41" s="1"/>
  <c r="O8" i="41"/>
  <c r="Q8" i="41" s="1"/>
  <c r="O7" i="41"/>
  <c r="Q7" i="41" s="1"/>
  <c r="O6" i="41"/>
  <c r="Q6" i="41" s="1"/>
  <c r="A4" i="42"/>
  <c r="O9" i="42"/>
  <c r="Q9" i="42" s="1"/>
  <c r="O8" i="42"/>
  <c r="Q8" i="42" s="1"/>
  <c r="O7" i="42"/>
  <c r="Q7" i="42" s="1"/>
  <c r="O6" i="42"/>
  <c r="Q6" i="42" s="1"/>
  <c r="Q10" i="42" s="1"/>
  <c r="A4" i="43"/>
  <c r="O9" i="43"/>
  <c r="Q9" i="43" s="1"/>
  <c r="O8" i="43"/>
  <c r="Q8" i="43" s="1"/>
  <c r="O7" i="43"/>
  <c r="Q7" i="43" s="1"/>
  <c r="O6" i="43"/>
  <c r="Q6" i="43" s="1"/>
  <c r="D28" i="42"/>
  <c r="D28" i="43"/>
  <c r="D28" i="44"/>
  <c r="I10" i="42"/>
  <c r="I10" i="43"/>
  <c r="I10" i="44"/>
  <c r="I10" i="41"/>
  <c r="O6" i="40"/>
  <c r="Q6" i="40" s="1"/>
  <c r="A4" i="39"/>
  <c r="O9" i="39"/>
  <c r="Q9" i="39" s="1"/>
  <c r="O8" i="39"/>
  <c r="Q8" i="39" s="1"/>
  <c r="O7" i="39"/>
  <c r="Q7" i="39" s="1"/>
  <c r="O6" i="39"/>
  <c r="Q6" i="39" s="1"/>
  <c r="D28" i="40"/>
  <c r="I10" i="40"/>
  <c r="I10" i="39"/>
  <c r="A4" i="38"/>
  <c r="O9" i="38"/>
  <c r="Q9" i="38" s="1"/>
  <c r="O8" i="38"/>
  <c r="Q8" i="38" s="1"/>
  <c r="O7" i="38"/>
  <c r="Q7" i="38" s="1"/>
  <c r="O6" i="38"/>
  <c r="Q6" i="38" s="1"/>
  <c r="D28" i="38"/>
  <c r="O7" i="37"/>
  <c r="Q7" i="37" s="1"/>
  <c r="I10" i="37"/>
  <c r="D28" i="37"/>
  <c r="A2" i="37"/>
  <c r="A3" i="37"/>
  <c r="Q10" i="37" l="1"/>
  <c r="O8" i="40"/>
  <c r="Q8" i="40" s="1"/>
  <c r="Q10" i="44"/>
  <c r="O7" i="40"/>
  <c r="Q7" i="40" s="1"/>
  <c r="Q10" i="40" s="1"/>
  <c r="Q10" i="38"/>
  <c r="A4" i="40"/>
  <c r="A2" i="40" s="1"/>
  <c r="Q10" i="43"/>
  <c r="O6" i="45"/>
  <c r="Q6" i="45" s="1"/>
  <c r="Q10" i="39"/>
  <c r="O7" i="45"/>
  <c r="Q7" i="45" s="1"/>
  <c r="Q10" i="41"/>
  <c r="Q10" i="46"/>
  <c r="A3" i="1"/>
  <c r="A2" i="47"/>
  <c r="A3" i="47"/>
  <c r="O10" i="46"/>
  <c r="A2" i="46"/>
  <c r="A3" i="46"/>
  <c r="O10" i="47"/>
  <c r="A2" i="45"/>
  <c r="A3" i="45"/>
  <c r="A3" i="42"/>
  <c r="A2" i="42"/>
  <c r="O10" i="43"/>
  <c r="A3" i="43"/>
  <c r="A2" i="43"/>
  <c r="O10" i="41"/>
  <c r="A3" i="41"/>
  <c r="A2" i="41"/>
  <c r="O10" i="42"/>
  <c r="O10" i="44"/>
  <c r="A3" i="44"/>
  <c r="A2" i="44"/>
  <c r="O10" i="39"/>
  <c r="A2" i="39"/>
  <c r="A3" i="39"/>
  <c r="O10" i="40"/>
  <c r="A3" i="40"/>
  <c r="O10" i="38"/>
  <c r="A2" i="38"/>
  <c r="A3" i="38"/>
  <c r="O10" i="37"/>
  <c r="C13" i="25"/>
  <c r="C12" i="25"/>
  <c r="C11" i="25"/>
  <c r="B11" i="25"/>
  <c r="C10" i="25"/>
  <c r="C9" i="25"/>
  <c r="B9" i="25"/>
  <c r="C8" i="25"/>
  <c r="C7" i="25"/>
  <c r="C6" i="25"/>
  <c r="C5" i="25"/>
  <c r="B13" i="25"/>
  <c r="B12" i="25"/>
  <c r="B10" i="25"/>
  <c r="B8" i="25"/>
  <c r="B7" i="25"/>
  <c r="B6" i="25"/>
  <c r="B5" i="25"/>
  <c r="B4" i="25"/>
  <c r="B3" i="25"/>
  <c r="B2" i="25"/>
  <c r="C2" i="25"/>
  <c r="O10" i="45" l="1"/>
  <c r="Q10" i="45"/>
  <c r="O6" i="1"/>
  <c r="Q6" i="1" s="1"/>
  <c r="C3" i="25"/>
  <c r="D2" i="25"/>
  <c r="C4" i="25"/>
  <c r="B14" i="25"/>
  <c r="J44" i="1" l="1"/>
  <c r="O8" i="1"/>
  <c r="Q8" i="1" s="1"/>
  <c r="O9" i="1"/>
  <c r="Q9" i="1" s="1"/>
  <c r="O7" i="1"/>
  <c r="Q7" i="1" s="1"/>
  <c r="C14" i="25"/>
  <c r="D3" i="25"/>
  <c r="Q10" i="1" l="1"/>
  <c r="J44" i="37"/>
  <c r="O10" i="1"/>
  <c r="D4" i="25"/>
  <c r="J44" i="38" s="1"/>
  <c r="D5" i="25" l="1"/>
  <c r="J44" i="39" s="1"/>
  <c r="D6" i="25" l="1"/>
  <c r="J44" i="40" s="1"/>
  <c r="D7" i="25" l="1"/>
  <c r="J44" i="41" s="1"/>
  <c r="D8" i="25" l="1"/>
  <c r="J44" i="42" s="1"/>
  <c r="D9" i="25" l="1"/>
  <c r="J44" i="43" s="1"/>
  <c r="D10" i="25" l="1"/>
  <c r="J44" i="44" s="1"/>
  <c r="D11" i="25" l="1"/>
  <c r="J44" i="45" s="1"/>
  <c r="D12" i="25" l="1"/>
  <c r="J44" i="46" s="1"/>
  <c r="D13" i="25" l="1"/>
  <c r="J44" i="47" s="1"/>
</calcChain>
</file>

<file path=xl/sharedStrings.xml><?xml version="1.0" encoding="utf-8"?>
<sst xmlns="http://schemas.openxmlformats.org/spreadsheetml/2006/main" count="636" uniqueCount="72">
  <si>
    <t>Actual</t>
  </si>
  <si>
    <t>Difference</t>
  </si>
  <si>
    <t>Paycheck</t>
  </si>
  <si>
    <t>Other</t>
  </si>
  <si>
    <t>TOTAL</t>
  </si>
  <si>
    <t>Housing</t>
  </si>
  <si>
    <t>Food</t>
  </si>
  <si>
    <t>Personal Care</t>
  </si>
  <si>
    <t>Car &amp; Transport</t>
  </si>
  <si>
    <t>Health &amp; Fitness</t>
  </si>
  <si>
    <t>Dining</t>
  </si>
  <si>
    <t>Entertainment</t>
  </si>
  <si>
    <t>Shopping</t>
  </si>
  <si>
    <t>Travel</t>
  </si>
  <si>
    <t>INCOME</t>
  </si>
  <si>
    <t>EXPENSES</t>
  </si>
  <si>
    <t>SAVINGS</t>
  </si>
  <si>
    <t>Estimated</t>
  </si>
  <si>
    <t>Side hustle</t>
  </si>
  <si>
    <t>Recurring</t>
  </si>
  <si>
    <t>Discretionary</t>
  </si>
  <si>
    <t>MONTH IN REVIEW</t>
  </si>
  <si>
    <t>BUDGET TO INVEST JANUARY</t>
  </si>
  <si>
    <t>Accomplishments</t>
  </si>
  <si>
    <t>To improve upon</t>
  </si>
  <si>
    <t>Notes</t>
  </si>
  <si>
    <t>Week 1</t>
  </si>
  <si>
    <t>Week 2</t>
  </si>
  <si>
    <t>Week 3</t>
  </si>
  <si>
    <t>Week 4</t>
  </si>
  <si>
    <t>Utilities</t>
  </si>
  <si>
    <t>Bills</t>
  </si>
  <si>
    <t>Extra income</t>
  </si>
  <si>
    <t>AVAILABLE FUNDS TO INVEST</t>
  </si>
  <si>
    <t>MONTHLY SURPLUS</t>
  </si>
  <si>
    <t>MONTHLY INVESTMENT GOAL</t>
  </si>
  <si>
    <t>MONTHLY FINANCIAL POSITION</t>
  </si>
  <si>
    <t>Savings</t>
  </si>
  <si>
    <t>Emergency Fund</t>
  </si>
  <si>
    <t>Savings 1</t>
  </si>
  <si>
    <t>Savings 2</t>
  </si>
  <si>
    <t>ANNUAL SAVINGS &amp; INVESTMENT TRACKER</t>
  </si>
  <si>
    <t>ANNUAL SAVINGS &amp; INVESTMENTS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</si>
  <si>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</si>
  <si>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</si>
  <si>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</si>
  <si>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</si>
  <si>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</si>
  <si>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</si>
  <si>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</si>
  <si>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</si>
  <si>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</si>
  <si>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</si>
  <si>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</si>
  <si>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</si>
  <si>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</si>
  <si>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Investment</t>
  </si>
  <si>
    <t>Total</t>
  </si>
  <si>
    <t>Running Total</t>
  </si>
  <si>
    <t>BUDGET TO INVEST FEBRUARY</t>
  </si>
  <si>
    <t>BUDGET TO INVEST MARCH</t>
  </si>
  <si>
    <t>BUDGET TO INVEST APRIL</t>
  </si>
  <si>
    <t>BUDGET TO INVEST MAY</t>
  </si>
  <si>
    <t>BUDGET TO INVEST JUNE</t>
  </si>
  <si>
    <t>BUDGET TO INVEST JULY</t>
  </si>
  <si>
    <t>BUDGET TO INVEST AUGUST</t>
  </si>
  <si>
    <t>BUDGET TO INVEST SEPTEMBER</t>
  </si>
  <si>
    <t>BUDGET TO INVEST OCTOBER</t>
  </si>
  <si>
    <t>BUDGET TO INVEST NOVEMBER</t>
  </si>
  <si>
    <t>BUDGET TO INVEST DECEMBER</t>
  </si>
  <si>
    <t>Savings 3</t>
  </si>
  <si>
    <t>Savings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</si>
</sst>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rgb="FF000000"/>
      <name val="Calibri"/>
    </font>
    <font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328D9F"/>
      <name val="Arial"/>
      <family val="2"/>
    </font>
    <font>
      <sz val="20"/>
      <color rgb="FF328D9F"/>
      <name val="Arial"/>
      <family val="2"/>
    </font>
    <font>
      <sz val="28"/>
      <color theme="5" tint="-0.249977111117893"/>
      <name val="Arial Narrow"/>
      <family val="2"/>
    </font>
    <font>
      <sz val="20"/>
      <color theme="5" tint="-0.249977111117893"/>
      <name val="Arial"/>
      <family val="2"/>
    </font>
    <font>
      <sz val="20"/>
      <color rgb="FF398F98"/>
      <name val="Arial"/>
      <family val="2"/>
    </font>
    <font>
      <sz val="8"/>
      <color theme="0"/>
      <name val="Arial"/>
      <family val="2"/>
    </font>
    <font>
      <sz val="20"/>
      <color theme="7" tint="-0.249977111117893"/>
      <name val="Arial"/>
      <family val="2"/>
    </font>
    <font>
      <sz val="8"/>
      <color rgb="FF398F98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28"/>
      <color rgb="FFD7A694"/>
      <name val="Arial Narrow"/>
      <family val="2"/>
    </font>
    <font>
      <sz val="20"/>
      <color rgb="FFD7A694"/>
      <name val="Arial"/>
      <family val="2"/>
    </font>
    <font>
      <b/>
      <sz val="12"/>
      <color rgb="FFD7A694"/>
      <name val="Arial"/>
      <family val="2"/>
    </font>
    <font>
      <b/>
      <sz val="14"/>
      <color rgb="FFD7A69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FFFFFF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14" fillId="0" borderId="0" xfId="0" applyFont="1" applyAlignment="1" applyProtection="1"/>
    <xf numFmtId="0" fontId="0" fillId="0" borderId="0" xfId="0" applyFont="1" applyAlignment="1" applyProtection="1"/>
    <xf numFmtId="164" fontId="3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Border="1" applyAlignment="1" applyProtection="1">
      <protection locked="0"/>
    </xf>
    <xf numFmtId="0" fontId="7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/>
    <xf numFmtId="0" fontId="3" fillId="2" borderId="0" xfId="0" applyFont="1" applyFill="1" applyBorder="1" applyAlignment="1" applyProtection="1"/>
    <xf numFmtId="0" fontId="3" fillId="0" borderId="0" xfId="0" applyFont="1" applyAlignment="1" applyProtection="1"/>
    <xf numFmtId="9" fontId="10" fillId="2" borderId="0" xfId="2" applyFont="1" applyFill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/>
    <xf numFmtId="0" fontId="4" fillId="2" borderId="0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/>
    <xf numFmtId="0" fontId="4" fillId="4" borderId="0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164" fontId="3" fillId="5" borderId="1" xfId="1" applyNumberFormat="1" applyFont="1" applyFill="1" applyBorder="1" applyAlignment="1" applyProtection="1">
      <alignment horizontal="right" vertical="center" wrapText="1"/>
    </xf>
    <xf numFmtId="164" fontId="3" fillId="5" borderId="0" xfId="1" applyNumberFormat="1" applyFont="1" applyFill="1" applyBorder="1" applyAlignment="1" applyProtection="1">
      <alignment horizontal="right" vertical="center" wrapText="1"/>
    </xf>
    <xf numFmtId="3" fontId="3" fillId="5" borderId="1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Protection="1"/>
    <xf numFmtId="0" fontId="7" fillId="5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164" fontId="4" fillId="5" borderId="4" xfId="1" applyNumberFormat="1" applyFont="1" applyFill="1" applyBorder="1" applyAlignment="1" applyProtection="1">
      <alignment horizontal="right" vertical="center" wrapText="1"/>
    </xf>
    <xf numFmtId="0" fontId="5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 wrapText="1"/>
    </xf>
    <xf numFmtId="164" fontId="4" fillId="4" borderId="4" xfId="1" applyNumberFormat="1" applyFont="1" applyFill="1" applyBorder="1" applyAlignment="1" applyProtection="1">
      <alignment horizontal="right" vertical="center" wrapText="1"/>
    </xf>
    <xf numFmtId="3" fontId="4" fillId="5" borderId="5" xfId="0" applyNumberFormat="1" applyFont="1" applyFill="1" applyBorder="1" applyAlignment="1" applyProtection="1">
      <alignment vertical="center" wrapText="1"/>
    </xf>
    <xf numFmtId="164" fontId="4" fillId="5" borderId="4" xfId="1" applyNumberFormat="1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42" fontId="4" fillId="2" borderId="0" xfId="0" applyNumberFormat="1" applyFont="1" applyFill="1" applyBorder="1" applyAlignment="1" applyProtection="1">
      <alignment horizontal="left" vertical="center"/>
    </xf>
    <xf numFmtId="3" fontId="4" fillId="2" borderId="0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right" vertical="center"/>
    </xf>
    <xf numFmtId="42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right" vertical="center"/>
    </xf>
    <xf numFmtId="0" fontId="17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/>
    <xf numFmtId="164" fontId="4" fillId="4" borderId="0" xfId="1" applyNumberFormat="1" applyFont="1" applyFill="1" applyBorder="1" applyAlignment="1" applyProtection="1">
      <alignment horizontal="center" vertical="center" wrapText="1"/>
    </xf>
    <xf numFmtId="164" fontId="4" fillId="4" borderId="1" xfId="1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42" fontId="4" fillId="2" borderId="0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top"/>
    </xf>
    <xf numFmtId="164" fontId="4" fillId="4" borderId="5" xfId="1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/>
    <xf numFmtId="0" fontId="13" fillId="5" borderId="0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3" fillId="5" borderId="2" xfId="0" applyFont="1" applyFill="1" applyBorder="1" applyAlignment="1" applyProtection="1"/>
    <xf numFmtId="0" fontId="3" fillId="5" borderId="1" xfId="0" applyFont="1" applyFill="1" applyBorder="1" applyAlignment="1" applyProtection="1"/>
    <xf numFmtId="0" fontId="9" fillId="3" borderId="0" xfId="0" applyFont="1" applyFill="1" applyBorder="1" applyAlignment="1" applyProtection="1"/>
    <xf numFmtId="0" fontId="11" fillId="4" borderId="2" xfId="0" applyFont="1" applyFill="1" applyBorder="1" applyAlignment="1" applyProtection="1"/>
    <xf numFmtId="0" fontId="11" fillId="4" borderId="1" xfId="0" applyFont="1" applyFill="1" applyBorder="1" applyAlignment="1" applyProtection="1"/>
    <xf numFmtId="0" fontId="11" fillId="4" borderId="3" xfId="0" applyFont="1" applyFill="1" applyBorder="1" applyAlignment="1" applyProtection="1"/>
    <xf numFmtId="0" fontId="11" fillId="4" borderId="4" xfId="0" applyFont="1" applyFill="1" applyBorder="1" applyAlignment="1" applyProtection="1"/>
    <xf numFmtId="44" fontId="11" fillId="4" borderId="4" xfId="1" applyFont="1" applyFill="1" applyBorder="1" applyAlignment="1" applyProtection="1"/>
    <xf numFmtId="0" fontId="11" fillId="4" borderId="5" xfId="0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42" fontId="4" fillId="2" borderId="0" xfId="0" applyNumberFormat="1" applyFont="1" applyFill="1" applyBorder="1" applyProtection="1"/>
    <xf numFmtId="0" fontId="3" fillId="0" borderId="0" xfId="0" applyFont="1" applyBorder="1" applyAlignment="1" applyProtection="1"/>
    <xf numFmtId="0" fontId="3" fillId="7" borderId="2" xfId="0" applyFont="1" applyFill="1" applyBorder="1" applyAlignment="1" applyProtection="1">
      <alignment horizontal="left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164" fontId="4" fillId="7" borderId="0" xfId="1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/>
    <xf numFmtId="164" fontId="3" fillId="6" borderId="2" xfId="1" applyNumberFormat="1" applyFont="1" applyFill="1" applyBorder="1" applyAlignment="1" applyProtection="1">
      <alignment horizontal="left" vertical="center" wrapText="1"/>
      <protection locked="0"/>
    </xf>
    <xf numFmtId="164" fontId="3" fillId="6" borderId="0" xfId="1" applyNumberFormat="1" applyFont="1" applyFill="1" applyBorder="1" applyAlignment="1" applyProtection="1">
      <alignment horizontal="right" vertical="center" wrapText="1"/>
      <protection locked="0"/>
    </xf>
    <xf numFmtId="0" fontId="3" fillId="6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9" fontId="10" fillId="0" borderId="0" xfId="0" applyNumberFormat="1" applyFont="1" applyAlignment="1" applyProtection="1"/>
    <xf numFmtId="0" fontId="10" fillId="0" borderId="0" xfId="0" applyFont="1" applyAlignment="1" applyProtection="1"/>
    <xf numFmtId="164" fontId="19" fillId="7" borderId="11" xfId="1" applyNumberFormat="1" applyFont="1" applyFill="1" applyBorder="1" applyAlignment="1" applyProtection="1">
      <alignment vertical="center"/>
    </xf>
    <xf numFmtId="44" fontId="17" fillId="4" borderId="0" xfId="1" applyFont="1" applyFill="1" applyBorder="1" applyAlignment="1" applyProtection="1">
      <alignment horizontal="center" vertical="center"/>
    </xf>
    <xf numFmtId="44" fontId="17" fillId="4" borderId="1" xfId="1" applyFont="1" applyFill="1" applyBorder="1" applyAlignment="1" applyProtection="1">
      <alignment horizontal="center" vertical="center"/>
    </xf>
    <xf numFmtId="44" fontId="17" fillId="4" borderId="4" xfId="1" applyFont="1" applyFill="1" applyBorder="1" applyAlignment="1" applyProtection="1">
      <alignment horizontal="center" vertical="center"/>
    </xf>
    <xf numFmtId="44" fontId="17" fillId="4" borderId="5" xfId="1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 applyProtection="1">
      <alignment horizontal="center" vertical="center"/>
    </xf>
    <xf numFmtId="0" fontId="17" fillId="5" borderId="6" xfId="0" applyFont="1" applyFill="1" applyBorder="1" applyAlignment="1" applyProtection="1">
      <alignment horizontal="center" vertical="center"/>
    </xf>
    <xf numFmtId="0" fontId="17" fillId="5" borderId="7" xfId="0" applyFont="1" applyFill="1" applyBorder="1" applyAlignment="1" applyProtection="1">
      <alignment horizontal="center" vertical="center"/>
    </xf>
    <xf numFmtId="0" fontId="17" fillId="5" borderId="8" xfId="0" applyFont="1" applyFill="1" applyBorder="1" applyAlignment="1" applyProtection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8" fillId="5" borderId="9" xfId="0" applyFont="1" applyFill="1" applyBorder="1" applyAlignment="1" applyProtection="1">
      <alignment horizontal="center" vertical="center"/>
    </xf>
    <xf numFmtId="0" fontId="18" fillId="5" borderId="10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42" fontId="12" fillId="2" borderId="0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2F2F2"/>
      <color rgb="FFECEFE9"/>
      <color rgb="FFECB3A2"/>
      <color rgb="FFD7A694"/>
      <color rgb="FFFFE1CF"/>
      <color rgb="FFF2D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</c:f>
              <c:strCache>
                <c:ptCount val="1"/>
                <c:pt idx="0">
                  <c:v>January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D86-C843-9E29-7074C306FB0E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</c:f>
              <c:strCache>
                <c:ptCount val="1"/>
                <c:pt idx="0">
                  <c:v>January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F5-4DEC-99B1-978FF92F3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Data!$A$2:$A$5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Data!$B$2:$B$5</c:f>
              <c:numCache>
                <c:formatCode>General</c:formatCode>
                <c:ptCount val="4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B4B-4AFB-BB08-BAD20179F7E6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Data!$A$2:$A$5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Data!$C$2:$C$5</c:f>
              <c:numCache>
                <c:formatCode>General</c:formatCode>
                <c:ptCount val="4"/>
                <c:pt idx="0">
                  <c:v>0</c:v>
                </c:pt>
                <c:pt idx="1">
                  <c:v>250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B-4AFB-BB08-BAD20179F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April!$E$10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5-42AB-A012-35D83EBCAB53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April!$E$28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5-42AB-A012-35D83EBCAB53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April!$J$10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95-42AB-A012-35D83EBCAB53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April!$P$10</c:f>
              <c:numCache>
                <c:formatCode>"$"#,##0.00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95-42AB-A012-35D83EBCA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D7-421D-846C-BDBD60554D4A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D7-421D-846C-BDBD60554D4A}"/>
              </c:ext>
            </c:extLst>
          </c:dPt>
          <c:val>
            <c:numRef>
              <c:f>April!$A$2:$A$3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D7-421D-846C-BDBD60554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Data!$A$2:$A$6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Data!$B$2:$B$6</c:f>
              <c:numCache>
                <c:formatCode>General</c:formatCode>
                <c:ptCount val="5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0E97-4F66-82C3-6B114BD2BAAC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Data!$A$2:$A$6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Data!$C$2:$C$6</c:f>
              <c:numCache>
                <c:formatCode>General</c:formatCode>
                <c:ptCount val="5"/>
                <c:pt idx="0">
                  <c:v>0</c:v>
                </c:pt>
                <c:pt idx="1">
                  <c:v>250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7-4F66-82C3-6B114BD2B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May!$E$10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A-4683-95F5-D2854E0379B2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May!$E$28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A-4683-95F5-D2854E0379B2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May!$J$10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5A-4683-95F5-D2854E0379B2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May!$P$10</c:f>
              <c:numCache>
                <c:formatCode>"$"#,##0.00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5A-4683-95F5-D2854E037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7-40E9-8D42-BF85ABB2974E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7-40E9-8D42-BF85ABB2974E}"/>
              </c:ext>
            </c:extLst>
          </c:dPt>
          <c:val>
            <c:numRef>
              <c:f>May!$A$2:$A$3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7-40E9-8D42-BF85ABB29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Data!$B$2:$B$7</c:f>
              <c:numCache>
                <c:formatCode>General</c:formatCode>
                <c:ptCount val="6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14DC-40DF-8F1E-E86DD94A0F9B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Data!$C$2:$C$7</c:f>
              <c:numCache>
                <c:formatCode>General</c:formatCode>
                <c:ptCount val="6"/>
                <c:pt idx="0">
                  <c:v>0</c:v>
                </c:pt>
                <c:pt idx="1">
                  <c:v>250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C-40DF-8F1E-E86DD94A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June!$E$10</c:f>
              <c:numCache>
                <c:formatCode>"$"#,##0.00</c:formatCode>
                <c:ptCount val="1"/>
                <c:pt idx="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B-48F8-8FCB-04CE00727C2C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June!$E$28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B-48F8-8FCB-04CE00727C2C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June!$J$10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B-48F8-8FCB-04CE00727C2C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June!$P$10</c:f>
              <c:numCache>
                <c:formatCode>"$"#,##0.00</c:formatCode>
                <c:ptCount val="1"/>
                <c:pt idx="0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3B-48F8-8FCB-04CE00727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83-46CB-87C0-B82819E974EC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83-46CB-87C0-B82819E974EC}"/>
              </c:ext>
            </c:extLst>
          </c:dPt>
          <c:val>
            <c:numRef>
              <c:f>June!$A$2:$A$3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83-46CB-87C0-B82819E97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Data!$A$2:$A$8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Data!$B$2:$B$8</c:f>
              <c:numCache>
                <c:formatCode>General</c:formatCode>
                <c:ptCount val="7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DA6-434F-BFB3-3ACD5949F24B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Data!$A$2:$A$8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Data!$C$2:$C$8</c:f>
              <c:numCache>
                <c:formatCode>General</c:formatCode>
                <c:ptCount val="7"/>
                <c:pt idx="0">
                  <c:v>0</c:v>
                </c:pt>
                <c:pt idx="1">
                  <c:v>250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950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6-434F-BFB3-3ACD5949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January!$E$10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9-7740-BCE0-BEF465633FC4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January!$E$28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9-7740-BCE0-BEF465633FC4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January!$J$10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69-7740-BCE0-BEF465633FC4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January!$P$10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8-4B3E-915A-7D4476D5A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July!$E$10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B-4BED-BE84-6FAA26A30275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July!$E$28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B-4BED-BE84-6FAA26A30275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July!$J$10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B-4BED-BE84-6FAA26A30275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July!$P$10</c:f>
              <c:numCache>
                <c:formatCode>"$"#,##0.00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2B-4BED-BE84-6FAA26A30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4B-4791-94AC-9267B0CA2C0D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4B-4791-94AC-9267B0CA2C0D}"/>
              </c:ext>
            </c:extLst>
          </c:dPt>
          <c:val>
            <c:numRef>
              <c:f>July!$A$2:$A$3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4B-4791-94AC-9267B0CA2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Data!$A$2:$A$9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Data!$B$2:$B$9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37AD-4EBA-9B75-B6819F43C94B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Data!$A$2:$A$9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Data!$C$2:$C$9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950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D-4EBA-9B75-B6819F43C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August!$E$10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C-42BE-9BD9-92BC0826895F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August!$E$28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C-42BE-9BD9-92BC0826895F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August!$J$10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C-42BE-9BD9-92BC0826895F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August!$P$10</c:f>
              <c:numCache>
                <c:formatCode>"$"#,##0.00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EC-42BE-9BD9-92BC08268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5C-40F5-8BCE-5B8E6F362810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5C-40F5-8BCE-5B8E6F362810}"/>
              </c:ext>
            </c:extLst>
          </c:dPt>
          <c:val>
            <c:numRef>
              <c:f>August!$A$2:$A$3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5C-40F5-8BCE-5B8E6F362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Data!$A$2:$A$10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Data!$B$2:$B$10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68E-41D3-9DBA-254C9E328CFA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Data!$A$2:$A$10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Data!$C$2:$C$10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950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E-41D3-9DBA-254C9E32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September!$E$10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2-489C-8AFE-64DB6BE2BD7D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September!$E$28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2-489C-8AFE-64DB6BE2BD7D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September!$J$10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2-489C-8AFE-64DB6BE2BD7D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September!$P$10</c:f>
              <c:numCache>
                <c:formatCode>"$"#,##0.00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12-489C-8AFE-64DB6BE2B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0A-4DFC-8F4A-6A3C6DB3306A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0A-4DFC-8F4A-6A3C6DB3306A}"/>
              </c:ext>
            </c:extLst>
          </c:dPt>
          <c:val>
            <c:numRef>
              <c:f>September!$A$2:$A$3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0A-4DFC-8F4A-6A3C6DB33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Data!$A$2:$A$11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Data!$B$2:$B$11</c:f>
              <c:numCache>
                <c:formatCode>General</c:formatCode>
                <c:ptCount val="10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E94-4CC7-A013-96F02861ED5E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Data!$A$2:$A$11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Data!$C$2:$C$11</c:f>
              <c:numCache>
                <c:formatCode>General</c:formatCode>
                <c:ptCount val="10"/>
                <c:pt idx="0">
                  <c:v>0</c:v>
                </c:pt>
                <c:pt idx="1">
                  <c:v>250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950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4-4CC7-A013-96F02861E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October!$E$10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D-4D6E-BADC-70B61EF7A336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October!$E$28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D-4D6E-BADC-70B61EF7A336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October!$J$10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8D-4D6E-BADC-70B61EF7A336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October!$P$10</c:f>
              <c:numCache>
                <c:formatCode>"$"#,##0.00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8D-4D6E-BADC-70B61EF7A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6BF-9F43-929E-728D97DCE46E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BF-9F43-929E-728D97DCE46E}"/>
              </c:ext>
            </c:extLst>
          </c:dPt>
          <c:val>
            <c:numRef>
              <c:f>January!$A$2:$A$3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F-9F43-929E-728D97DC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79-481C-A636-9F82328563DD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79-481C-A636-9F82328563DD}"/>
              </c:ext>
            </c:extLst>
          </c:dPt>
          <c:val>
            <c:numRef>
              <c:f>October!$A$2:$A$3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79-481C-A636-9F8232856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Data!$A$2:$A$12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Data!$B$2:$B$12</c:f>
              <c:numCache>
                <c:formatCode>General</c:formatCode>
                <c:ptCount val="11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FA95-4709-B42F-CD468EB853C4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Data!$A$2:$A$12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Data!$C$2:$C$12</c:f>
              <c:numCache>
                <c:formatCode>General</c:formatCode>
                <c:ptCount val="11"/>
                <c:pt idx="0">
                  <c:v>0</c:v>
                </c:pt>
                <c:pt idx="1">
                  <c:v>250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950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5-4709-B42F-CD468EB85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November!$E$10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1-4027-9E02-468E5ABF71F7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November!$E$28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1-4027-9E02-468E5ABF71F7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November!$J$10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1-4027-9E02-468E5ABF71F7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November!$P$10</c:f>
              <c:numCache>
                <c:formatCode>"$"#,##0.00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E1-4027-9E02-468E5ABF7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BA-47DA-9C56-064E42D7DF75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BA-47DA-9C56-064E42D7DF75}"/>
              </c:ext>
            </c:extLst>
          </c:dPt>
          <c:val>
            <c:numRef>
              <c:f>November!$A$2:$A$3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BA-47DA-9C56-064E42D7D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f>Data!$A$2:$A$13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Data!$B$2:$B$13</c:f>
              <c:numCache>
                <c:formatCode>General</c:formatCode>
                <c:ptCount val="12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EBA-4BC3-8746-E1F6909F7752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f>Data!$A$2:$A$13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Data!$C$2:$C$13</c:f>
              <c:numCache>
                <c:formatCode>General</c:formatCode>
                <c:ptCount val="12"/>
                <c:pt idx="0">
                  <c:v>0</c:v>
                </c:pt>
                <c:pt idx="1">
                  <c:v>250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950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A-4BC3-8746-E1F6909F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December!$E$10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5-44FD-A81E-7C75FA5D020F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December!$E$28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5-44FD-A81E-7C75FA5D020F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December!$J$10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5-44FD-A81E-7C75FA5D020F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December!$P$10</c:f>
              <c:numCache>
                <c:formatCode>"$"#,##0.00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45-44FD-A81E-7C75FA5D0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BC-48BA-B621-29157E443E26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BC-48BA-B621-29157E443E26}"/>
              </c:ext>
            </c:extLst>
          </c:dPt>
          <c:val>
            <c:numRef>
              <c:f>December!$A$2:$A$3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BC-48BA-B621-29157E443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Data!$A$2:$A$3</c:f>
              <c:strCache>
                <c:ptCount val="2"/>
                <c:pt idx="0">
                  <c:v>January</c:v>
                </c:pt>
                <c:pt idx="1">
                  <c:v>February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Data!$B$2:$B$3</c:f>
              <c:numCache>
                <c:formatCode>General</c:formatCode>
                <c:ptCount val="2"/>
                <c:pt idx="0">
                  <c:v>0</c:v>
                </c:pt>
                <c:pt idx="1">
                  <c:v>250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9E02-465A-A0B6-BDBCCB122A0F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Data!$A$2:$A$3</c:f>
              <c:strCache>
                <c:ptCount val="2"/>
                <c:pt idx="0">
                  <c:v>January</c:v>
                </c:pt>
                <c:pt idx="1">
                  <c:v>February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Data!$C$2:$C$3</c:f>
              <c:numCache>
                <c:formatCode>General</c:formatCode>
                <c:ptCount val="2"/>
                <c:pt idx="0">
                  <c:v>0</c:v>
                </c:pt>
                <c:pt idx="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02-465A-A0B6-BDBCCB122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February!$E$10</c:f>
              <c:numCache>
                <c:formatCode>"$"#,##0.00</c:formatCode>
                <c:ptCount val="1"/>
                <c:pt idx="0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9-470C-A0C1-D000627B548A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February!$E$28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9-470C-A0C1-D000627B548A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February!$J$10</c:f>
              <c:numCache>
                <c:formatCode>"$"#,##0.00</c:formatCode>
                <c:ptCount val="1"/>
                <c:pt idx="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C9-470C-A0C1-D000627B548A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February!$P$10</c:f>
              <c:numCache>
                <c:formatCode>"$"#,##0.00</c:formatCode>
                <c:ptCount val="1"/>
                <c:pt idx="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C9-470C-A0C1-D000627B5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A5-47CB-83F0-EB09056A7767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A5-47CB-83F0-EB09056A7767}"/>
              </c:ext>
            </c:extLst>
          </c:dPt>
          <c:val>
            <c:numRef>
              <c:f>February!$A$2:$A$3</c:f>
              <c:numCache>
                <c:formatCode>0%</c:formatCode>
                <c:ptCount val="2"/>
                <c:pt idx="0">
                  <c:v>0.55555555555555558</c:v>
                </c:pt>
                <c:pt idx="1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A5-47CB-83F0-EB09056A7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61126189322158E-2"/>
          <c:y val="5.3761164966346357E-2"/>
          <c:w val="0.94771139885781919"/>
          <c:h val="0.7208243738148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D7A694"/>
            </a:solidFill>
            <a:ln>
              <a:noFill/>
            </a:ln>
            <a:effectLst/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Data!$A$2:$A$4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Data!$B$2:$B$4</c:f>
              <c:numCache>
                <c:formatCode>General</c:formatCode>
                <c:ptCount val="3"/>
                <c:pt idx="0">
                  <c:v>0</c:v>
                </c:pt>
                <c:pt idx="1">
                  <c:v>250</c:v>
                </c:pt>
                <c:pt idx="2">
                  <c:v>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8997-40DF-BF3F-58762FD4BFEE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ECB3A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Data!$A$2:$A$4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Data!$C$2:$C$4</c:f>
              <c:numCache>
                <c:formatCode>General</c:formatCode>
                <c:ptCount val="3"/>
                <c:pt idx="0">
                  <c:v>0</c:v>
                </c:pt>
                <c:pt idx="1">
                  <c:v>250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7-40DF-BF3F-58762FD4B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2739744"/>
        <c:axId val="1"/>
      </c:barChart>
      <c:catAx>
        <c:axId val="15827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73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87958648027"/>
          <c:y val="4.7008547008547008E-2"/>
          <c:w val="0.83619315442712516"/>
          <c:h val="0.8193337371290125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D7A694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March!$E$10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A-41C6-B9E8-5B632C03DC2B}"/>
            </c:ext>
          </c:extLst>
        </c:ser>
        <c:ser>
          <c:idx val="1"/>
          <c:order val="1"/>
          <c:tx>
            <c:v>Expenses</c:v>
          </c:tx>
          <c:spPr>
            <a:solidFill>
              <a:srgbClr val="ECB3A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March!$E$28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A-41C6-B9E8-5B632C03DC2B}"/>
            </c:ext>
          </c:extLst>
        </c:ser>
        <c:ser>
          <c:idx val="2"/>
          <c:order val="2"/>
          <c:tx>
            <c:v>Savings</c:v>
          </c:tx>
          <c:spPr>
            <a:solidFill>
              <a:srgbClr val="F2D2C0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March!$J$10</c:f>
              <c:numCache>
                <c:formatCode>"$"#,##0.00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A-41C6-B9E8-5B632C03DC2B}"/>
            </c:ext>
          </c:extLst>
        </c:ser>
        <c:ser>
          <c:idx val="3"/>
          <c:order val="3"/>
          <c:tx>
            <c:v>Invested</c:v>
          </c:tx>
          <c:spPr>
            <a:solidFill>
              <a:srgbClr val="FFE1C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March!$P$10</c:f>
              <c:numCache>
                <c:formatCode>"$"#,##0.00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A-41C6-B9E8-5B632C03D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82676816"/>
        <c:axId val="1"/>
      </c:barChart>
      <c:catAx>
        <c:axId val="158267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67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40185781337373"/>
          <c:y val="0.91596828694904309"/>
          <c:w val="0.74855663969566666"/>
          <c:h val="7.30696287426886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7A6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12-434C-8062-8D3B744BFE7D}"/>
              </c:ext>
            </c:extLst>
          </c:dPt>
          <c:dPt>
            <c:idx val="1"/>
            <c:bubble3D val="0"/>
            <c:spPr>
              <a:solidFill>
                <a:srgbClr val="ECB3A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12-434C-8062-8D3B744BFE7D}"/>
              </c:ext>
            </c:extLst>
          </c:dPt>
          <c:val>
            <c:numRef>
              <c:f>March!$A$2:$A$3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12-434C-8062-8D3B744BF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1025" name="Chart 8">
          <a:extLst>
            <a:ext uri="{FF2B5EF4-FFF2-40B4-BE49-F238E27FC236}">
              <a16:creationId xmlns:a16="http://schemas.microsoft.com/office/drawing/2014/main" id="{3D55AC16-6705-984B-87FF-CB29E9317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16C75E77-4954-2A42-B054-BA38A9B60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2DCE8748-AC58-9147-BF47-E853B0329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6" name="TextBox 5">
          <a:extLst>
            <a:ext uri="{FF2B5EF4-FFF2-40B4-BE49-F238E27FC236}">
              <a16:creationId xmlns:a16="http://schemas.microsoft.com/office/drawing/2014/main" id="{3FDEBCC4-66D2-43FD-8C24-3E7723DB088B}"/>
            </a:ext>
          </a:extLst>
        </xdr:cNvPr>
        <xdr:cNvSpPr txBox="1"/>
      </xdr:nvSpPr>
      <xdr:spPr>
        <a:xfrm>
          <a:off x="5401235" y="4056530"/>
          <a:ext cx="1196398" cy="605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ADC48D2A-B338-485D-9DC0-92763F730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13737B-0C61-42A7-8155-D10FEEFFB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C4E64B-000C-4145-8E14-19384747F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C648C2C3-7054-4B2F-8557-15F73C38D951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250%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F0EB57A2-6752-45A4-BF91-4693C95A4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21DA2B-DFFF-4BB1-A2D6-F1A9EC37B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256FBD-9005-4354-96C6-DAA62D60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A704E30D-8EAA-4BF1-A314-CADA5EECD905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250%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EE6B5A4B-AE85-4226-A2E9-367F3C4B1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01B401-07BC-4FD8-AE32-6BE74120B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BB0713-F379-425C-9FD0-09905BFB7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5AEDB0DB-CF14-4B1F-91C1-BAE8583EA859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250%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A8212C22-5E48-43E1-8548-255BD3051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195C08-E624-4F34-A62D-9A9FD707E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AED4EE-9D3F-4DFD-99B1-0F7D3AAB4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C1035586-D056-4B4C-A240-E6FCE6752DB1}"/>
            </a:ext>
          </a:extLst>
        </xdr:cNvPr>
        <xdr:cNvSpPr txBox="1"/>
      </xdr:nvSpPr>
      <xdr:spPr>
        <a:xfrm>
          <a:off x="62488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56%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709C1701-1F89-4BD7-B43C-F13B9C4AB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23C6A9-E3E9-4E3E-A67C-AC9826EE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403F2D-EFDC-4B14-B356-C819345C9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3435EA94-B83D-47A6-AFE6-1276B4F84FD0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250%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7CD8C3FA-53C5-4F15-A3B6-6931CAA62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6AE362-841A-4A94-9887-966E8A5BE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ADC860-00B2-4E25-95A0-52D110BC8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2FEB07EC-C0D3-4A72-AC6A-6E82F3ACB31B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250%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A5763D04-9BE7-4B56-94DB-9EB2BFB98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9BFECC-D48D-432D-9194-D36EF596A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540672-39E3-4065-8575-9A0775C42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7081C09C-0DDB-48BF-9288-9BD9E18512B6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250%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92CC3F01-F00A-4176-945C-4D461A3CE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2B86FC-859C-412B-8A7B-90231938F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07A826-4D61-451A-A80C-56AD4DF38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F1A5834F-D669-4882-8E1B-FB53272A3F20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116%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EF89BE1E-442D-488C-A7BB-D2AE2643D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AEDEE2-4770-4C40-84B9-D133E9716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053BFB-B9E3-4BC0-B347-3D193E3E7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8766CEE3-D26B-4E84-AF08-0EE0E2F8B69C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250%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B33E0DEE-8CAB-4DCC-ABB3-DBAAA32B7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258176-9B6F-42AD-9CE1-F4928760D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08C124-DA5C-40CA-8C7E-476FB5279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EC35D705-6AE6-4B45-B53E-8C9642A59613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250%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29</xdr:row>
      <xdr:rowOff>161216</xdr:rowOff>
    </xdr:from>
    <xdr:to>
      <xdr:col>11</xdr:col>
      <xdr:colOff>3249</xdr:colOff>
      <xdr:row>42</xdr:row>
      <xdr:rowOff>186915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6E989504-142D-4464-A0B1-DFD1EC711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97790</xdr:colOff>
      <xdr:row>12</xdr:row>
      <xdr:rowOff>21739</xdr:rowOff>
    </xdr:from>
    <xdr:to>
      <xdr:col>17</xdr:col>
      <xdr:colOff>4483</xdr:colOff>
      <xdr:row>27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925FCF-7C6F-4F4C-A441-32D01A464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48820</xdr:colOff>
      <xdr:row>12</xdr:row>
      <xdr:rowOff>73624</xdr:rowOff>
    </xdr:from>
    <xdr:to>
      <xdr:col>10</xdr:col>
      <xdr:colOff>1001134</xdr:colOff>
      <xdr:row>27</xdr:row>
      <xdr:rowOff>54124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B950F-272A-4BA8-B413-0A40A7FC6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549088</xdr:colOff>
      <xdr:row>18</xdr:row>
      <xdr:rowOff>78442</xdr:rowOff>
    </xdr:from>
    <xdr:to>
      <xdr:col>9</xdr:col>
      <xdr:colOff>736957</xdr:colOff>
      <xdr:row>21</xdr:row>
      <xdr:rowOff>78542</xdr:rowOff>
    </xdr:to>
    <xdr:sp macro="" textlink="$A$4">
      <xdr:nvSpPr>
        <xdr:cNvPr id="5" name="TextBox 4">
          <a:extLst>
            <a:ext uri="{FF2B5EF4-FFF2-40B4-BE49-F238E27FC236}">
              <a16:creationId xmlns:a16="http://schemas.microsoft.com/office/drawing/2014/main" id="{0F62CFD9-B805-478E-ACF6-64A4C9985AE1}"/>
            </a:ext>
          </a:extLst>
        </xdr:cNvPr>
        <xdr:cNvSpPr txBox="1"/>
      </xdr:nvSpPr>
      <xdr:spPr>
        <a:xfrm>
          <a:off x="5410648" y="4031317"/>
          <a:ext cx="1197519" cy="6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AFFD74E-4A2C-0B4A-9B98-11C98550E1A9}" type="TxLink">
            <a:rPr lang="en-US" sz="2400" b="0" i="0" u="none" strike="noStrike">
              <a:solidFill>
                <a:srgbClr val="ECB3A2"/>
              </a:solidFill>
              <a:latin typeface="Arial"/>
              <a:cs typeface="Arial"/>
            </a:rPr>
            <a:pPr algn="ctr"/>
            <a:t>250%</a:t>
          </a:fld>
          <a:endParaRPr lang="en-US" sz="41300">
            <a:solidFill>
              <a:srgbClr val="ECB3A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05D0-408B-434F-A9BD-4329BABD030F}">
  <sheetPr codeName="Sheet2"/>
  <dimension ref="A1:D25"/>
  <sheetViews>
    <sheetView workbookViewId="0">
      <selection activeCell="D3" sqref="D3"/>
    </sheetView>
  </sheetViews>
  <sheetFormatPr defaultColWidth="9.109375" defaultRowHeight="14.4" x14ac:dyDescent="0.3"/>
  <cols>
    <col min="1" max="16384" width="9.109375" style="2"/>
  </cols>
  <sheetData>
    <row r="1" spans="1:4" x14ac:dyDescent="0.3">
      <c r="A1" s="1" t="s">
        <v>43</v>
      </c>
      <c r="B1" s="1" t="s">
        <v>37</v>
      </c>
      <c r="C1" s="1" t="s">
        <v>56</v>
      </c>
      <c r="D1" s="1" t="s">
        <v>58</v>
      </c>
    </row>
    <row r="2" spans="1:4" x14ac:dyDescent="0.3">
      <c r="A2" s="1" t="s">
        <v>44</v>
      </c>
      <c r="B2" s="2">
        <f>JanSavings</f>
        <v>0</v>
      </c>
      <c r="C2" s="2">
        <f>JanInvest</f>
        <v>0</v>
      </c>
      <c r="D2" s="2">
        <f>B2+C2</f>
        <v>0</v>
      </c>
    </row>
    <row r="3" spans="1:4" x14ac:dyDescent="0.3">
      <c r="A3" s="1" t="s">
        <v>45</v>
      </c>
      <c r="B3" s="2">
        <f>FebSavings</f>
        <v>250</v>
      </c>
      <c r="C3" s="2">
        <f>FebInvest</f>
        <v>250</v>
      </c>
      <c r="D3" s="2">
        <f>D2+B3+C3</f>
        <v>500</v>
      </c>
    </row>
    <row r="4" spans="1:4" x14ac:dyDescent="0.3">
      <c r="A4" s="1" t="s">
        <v>46</v>
      </c>
      <c r="B4" s="2">
        <f>MarSavings</f>
        <v>180</v>
      </c>
      <c r="C4" s="2">
        <f>MarInvest</f>
        <v>50</v>
      </c>
      <c r="D4" s="2">
        <f t="shared" ref="D4:D13" si="0">D3+B4+C4</f>
        <v>730</v>
      </c>
    </row>
    <row r="5" spans="1:4" x14ac:dyDescent="0.3">
      <c r="A5" s="1" t="s">
        <v>47</v>
      </c>
      <c r="B5" s="2">
        <f>AprSavings</f>
        <v>180</v>
      </c>
      <c r="C5" s="2">
        <f>AprInvest</f>
        <v>50</v>
      </c>
      <c r="D5" s="2">
        <f t="shared" si="0"/>
        <v>960</v>
      </c>
    </row>
    <row r="6" spans="1:4" x14ac:dyDescent="0.3">
      <c r="A6" s="1" t="s">
        <v>48</v>
      </c>
      <c r="B6" s="2">
        <f>MaySavings</f>
        <v>180</v>
      </c>
      <c r="C6" s="2">
        <f>MayInvest</f>
        <v>50</v>
      </c>
      <c r="D6" s="2">
        <f t="shared" si="0"/>
        <v>1190</v>
      </c>
    </row>
    <row r="7" spans="1:4" x14ac:dyDescent="0.3">
      <c r="A7" s="1" t="s">
        <v>49</v>
      </c>
      <c r="B7" s="2">
        <f>JunSavings</f>
        <v>180</v>
      </c>
      <c r="C7" s="2">
        <f>JunInvest</f>
        <v>950</v>
      </c>
      <c r="D7" s="2">
        <f t="shared" si="0"/>
        <v>2320</v>
      </c>
    </row>
    <row r="8" spans="1:4" x14ac:dyDescent="0.3">
      <c r="A8" s="1" t="s">
        <v>50</v>
      </c>
      <c r="B8" s="2">
        <f>JulSavings</f>
        <v>180</v>
      </c>
      <c r="C8" s="2">
        <f>JulInvest</f>
        <v>50</v>
      </c>
      <c r="D8" s="2">
        <f t="shared" si="0"/>
        <v>2550</v>
      </c>
    </row>
    <row r="9" spans="1:4" x14ac:dyDescent="0.3">
      <c r="A9" s="1" t="s">
        <v>51</v>
      </c>
      <c r="B9" s="2">
        <f>AugSavings</f>
        <v>180</v>
      </c>
      <c r="C9" s="2">
        <f>AugInvest</f>
        <v>50</v>
      </c>
      <c r="D9" s="2">
        <f t="shared" si="0"/>
        <v>2780</v>
      </c>
    </row>
    <row r="10" spans="1:4" x14ac:dyDescent="0.3">
      <c r="A10" s="1" t="s">
        <v>52</v>
      </c>
      <c r="B10" s="2">
        <f>SepSavings</f>
        <v>180</v>
      </c>
      <c r="C10" s="2">
        <f>SepInvest</f>
        <v>50</v>
      </c>
      <c r="D10" s="2">
        <f t="shared" si="0"/>
        <v>3010</v>
      </c>
    </row>
    <row r="11" spans="1:4" x14ac:dyDescent="0.3">
      <c r="A11" s="1" t="s">
        <v>53</v>
      </c>
      <c r="B11" s="2">
        <f>OctSavings</f>
        <v>180</v>
      </c>
      <c r="C11" s="2">
        <f>OctInvest</f>
        <v>50</v>
      </c>
      <c r="D11" s="2">
        <f t="shared" si="0"/>
        <v>3240</v>
      </c>
    </row>
    <row r="12" spans="1:4" x14ac:dyDescent="0.3">
      <c r="A12" s="1" t="s">
        <v>54</v>
      </c>
      <c r="B12" s="2">
        <f>NovSavings</f>
        <v>180</v>
      </c>
      <c r="C12" s="2">
        <f>NovInvest</f>
        <v>50</v>
      </c>
      <c r="D12" s="2">
        <f t="shared" si="0"/>
        <v>3470</v>
      </c>
    </row>
    <row r="13" spans="1:4" x14ac:dyDescent="0.3">
      <c r="A13" s="1" t="s">
        <v>55</v>
      </c>
      <c r="B13" s="2">
        <f>DecSavings</f>
        <v>180</v>
      </c>
      <c r="C13" s="2">
        <f>DecInvest</f>
        <v>50</v>
      </c>
      <c r="D13" s="2">
        <f t="shared" si="0"/>
        <v>3700</v>
      </c>
    </row>
    <row r="14" spans="1:4" x14ac:dyDescent="0.3">
      <c r="A14" s="1" t="s">
        <v>57</v>
      </c>
      <c r="B14" s="1">
        <f>SUM(B2:B13)</f>
        <v>2050</v>
      </c>
      <c r="C14" s="1">
        <f>SUM(C2:C13)</f>
        <v>1650</v>
      </c>
    </row>
    <row r="15" spans="1:4" x14ac:dyDescent="0.3">
      <c r="A15" s="1"/>
      <c r="B15" s="1"/>
    </row>
    <row r="16" spans="1:4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  <row r="19" spans="1:2" x14ac:dyDescent="0.3">
      <c r="A19" s="1"/>
      <c r="B19" s="1"/>
    </row>
    <row r="20" spans="1:2" x14ac:dyDescent="0.3">
      <c r="A20" s="1"/>
      <c r="B20" s="1"/>
    </row>
    <row r="21" spans="1:2" x14ac:dyDescent="0.3">
      <c r="A21" s="1"/>
      <c r="B21" s="1"/>
    </row>
    <row r="22" spans="1:2" x14ac:dyDescent="0.3">
      <c r="A22" s="1"/>
      <c r="B22" s="1"/>
    </row>
    <row r="23" spans="1:2" x14ac:dyDescent="0.3">
      <c r="A23" s="1"/>
      <c r="B23" s="1"/>
    </row>
    <row r="24" spans="1:2" x14ac:dyDescent="0.3">
      <c r="A24" s="1"/>
      <c r="B24" s="1"/>
    </row>
    <row r="25" spans="1:2" x14ac:dyDescent="0.3">
      <c r="A25" s="1"/>
      <c r="B25" s="1"/>
    </row>
  </sheetData>
  <sheetProtection algorithmName="SHA-512" hashValue="t+alOe8Nog8SYQciCjOQlx7XTyECZ/zTkrSZB3lAnonJ2sHkWSdzVAJKYX56MqqJ+GpHe8jF7hm78KSyHlOE0Q==" saltValue="goKt7aq77u2xwwvxHhagOw==" spinCount="100000" sheet="1" objects="1" scenarios="1"/>
  <sortState xmlns:xlrd2="http://schemas.microsoft.com/office/spreadsheetml/2017/richdata2" ref="A2:C25">
    <sortCondition ref="B2:B25"/>
  </sortState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A0AB-B7E9-4425-BC3B-FF77D1B1647C}">
  <sheetPr codeName="Sheet10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66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2.5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/>
      <c r="F6" s="27">
        <f>ABS(D6-E6)</f>
        <v>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5</v>
      </c>
      <c r="P6" s="4">
        <v>50</v>
      </c>
      <c r="Q6" s="28">
        <f>ABS(O6-P6)</f>
        <v>45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5</v>
      </c>
      <c r="P7" s="4"/>
      <c r="Q7" s="28">
        <f>ABS(O7-P7)</f>
        <v>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5</v>
      </c>
      <c r="P8" s="4"/>
      <c r="Q8" s="28">
        <f>ABS(O8-P8)</f>
        <v>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5</v>
      </c>
      <c r="P9" s="4"/>
      <c r="Q9" s="28">
        <f>ABS(O9-P9)</f>
        <v>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300</v>
      </c>
      <c r="F10" s="34">
        <f>SUM(F5:F9)</f>
        <v>300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20</v>
      </c>
      <c r="P10" s="39">
        <f>SUM(P6:P9)</f>
        <v>50</v>
      </c>
      <c r="Q10" s="39">
        <f>SUM(Q6:Q9)</f>
        <v>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Data!$D$10</f>
        <v>3010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XErg0SORJ9kqFXA1S/w+Xt4YoA+ZMBfWoGR/liSD2UUYSa5ppoiPzOzPIir1e/sxWdtrkkKDaI/u987zlQUd0Q==" saltValue="Y2q32yEMLjl6WU0wEyWeWg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38:B44" xr:uid="{CBA69AEA-7935-411C-B22C-AA41B0EA587D}">
      <formula1>"Housing,Utilities &amp; Bills,Food,Personal Care,Car &amp; Transport,Health &amp; Fitness,Kids,Pets,Dining,Entertainment,Shopping,Travel,Education,Fees,Taxes,Investment,Savings,Gift / Donation,MISC"</formula1>
    </dataValidation>
    <dataValidation type="list" allowBlank="1" showErrorMessage="1" sqref="B5:B14 B17:B23" xr:uid="{1D40BF12-9E36-427E-BE4C-4287DCD9B2A4}">
      <formula1>"Paycheck,Side Job,Returned Purchases,Reimbursement,Support,Bonus,Tips,Interest Income,Investment Income,Rental Income,Other"</formula1>
    </dataValidation>
    <dataValidation type="list" allowBlank="1" showErrorMessage="1" sqref="B4" xr:uid="{28D84EC3-28D2-4FA6-B07E-787F08C3ED5C}">
      <formula1>"Paycheck,Side Job"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E569-BF4F-4ABB-AFE4-D0EA75511508}">
  <sheetPr codeName="Sheet11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67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2.5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/>
      <c r="F6" s="27">
        <f>ABS(D6-E6)</f>
        <v>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5</v>
      </c>
      <c r="P6" s="4">
        <v>50</v>
      </c>
      <c r="Q6" s="28">
        <f>ABS(O6-P6)</f>
        <v>45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5</v>
      </c>
      <c r="P7" s="4"/>
      <c r="Q7" s="28">
        <f>ABS(O7-P7)</f>
        <v>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5</v>
      </c>
      <c r="P8" s="4"/>
      <c r="Q8" s="28">
        <f>ABS(O8-P8)</f>
        <v>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5</v>
      </c>
      <c r="P9" s="4"/>
      <c r="Q9" s="28">
        <f>ABS(O9-P9)</f>
        <v>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300</v>
      </c>
      <c r="F10" s="34">
        <f>SUM(F5:F9)</f>
        <v>300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20</v>
      </c>
      <c r="P10" s="39">
        <f>SUM(P6:P9)</f>
        <v>50</v>
      </c>
      <c r="Q10" s="39">
        <f>SUM(Q6:Q9)</f>
        <v>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Data!$D$11</f>
        <v>3240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vw1LwPm8JETtmeAOcvm6WPnC92Vn3L5GcWmSuAGRJaWuY+bU66+BaSTRT9klFl/m/ruVinDhwCvZVCpzZkzfuQ==" saltValue="TP3INsPa6E5QsuWZyHqsMw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38:B44" xr:uid="{56A8C5C0-B66E-468E-8BBC-174B1F1648C6}">
      <formula1>"Housing,Utilities &amp; Bills,Food,Personal Care,Car &amp; Transport,Health &amp; Fitness,Kids,Pets,Dining,Entertainment,Shopping,Travel,Education,Fees,Taxes,Investment,Savings,Gift / Donation,MISC"</formula1>
    </dataValidation>
    <dataValidation type="list" allowBlank="1" showErrorMessage="1" sqref="B5:B14 B17:B23" xr:uid="{3E3AE2E4-3FA5-429D-B776-B9F21BB299CE}">
      <formula1>"Paycheck,Side Job,Returned Purchases,Reimbursement,Support,Bonus,Tips,Interest Income,Investment Income,Rental Income,Other"</formula1>
    </dataValidation>
    <dataValidation type="list" allowBlank="1" showErrorMessage="1" sqref="B4" xr:uid="{3897E91B-1AB0-4E2D-9BFB-58A3D737513E}">
      <formula1>"Paycheck,Side Job"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9107-BB16-4EF3-B084-35CA96E3E02A}">
  <sheetPr codeName="Sheet12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68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2.5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/>
      <c r="F6" s="27">
        <f>ABS(D6-E6)</f>
        <v>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5</v>
      </c>
      <c r="P6" s="4">
        <v>50</v>
      </c>
      <c r="Q6" s="28">
        <f>ABS(O6-P6)</f>
        <v>45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5</v>
      </c>
      <c r="P7" s="4"/>
      <c r="Q7" s="28">
        <f>ABS(O7-P7)</f>
        <v>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5</v>
      </c>
      <c r="P8" s="4"/>
      <c r="Q8" s="28">
        <f>ABS(O8-P8)</f>
        <v>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5</v>
      </c>
      <c r="P9" s="4"/>
      <c r="Q9" s="28">
        <f>ABS(O9-P9)</f>
        <v>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300</v>
      </c>
      <c r="F10" s="34">
        <f>SUM(F5:F9)</f>
        <v>300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20</v>
      </c>
      <c r="P10" s="39">
        <f>SUM(P6:P9)</f>
        <v>50</v>
      </c>
      <c r="Q10" s="39">
        <f>SUM(Q6:Q9)</f>
        <v>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Data!$D$12</f>
        <v>3470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X5mw9yCV4qKsVjpdjft3K7JGAkLrEqa+PfcOlbhgdetBWSMWOEItPZThwdmFNN3QG9A2ZIkpQFV0+43UPFCz2g==" saltValue="p1u62aL3lFPSECr5J+TZxQ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4" xr:uid="{EC89A2E2-456E-4A12-9521-1D9199619C2D}">
      <formula1>"Paycheck,Side Job"</formula1>
    </dataValidation>
    <dataValidation type="list" allowBlank="1" showErrorMessage="1" sqref="B5:B14 B17:B23" xr:uid="{4053625A-E14D-436B-B22C-442AC78F6B05}">
      <formula1>"Paycheck,Side Job,Returned Purchases,Reimbursement,Support,Bonus,Tips,Interest Income,Investment Income,Rental Income,Other"</formula1>
    </dataValidation>
    <dataValidation type="list" allowBlank="1" showErrorMessage="1" sqref="B38:B44" xr:uid="{3062FC67-C700-4F6F-B8BA-7C2474BEE08B}">
      <formula1>"Housing,Utilities &amp; Bills,Food,Personal Care,Car &amp; Transport,Health &amp; Fitness,Kids,Pets,Dining,Entertainment,Shopping,Travel,Education,Fees,Taxes,Investment,Savings,Gift / Donation,MISC"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037F1-2C91-496E-AC3B-943963E2A3B7}">
  <sheetPr codeName="Sheet13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69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2.5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/>
      <c r="F6" s="27">
        <f>ABS(D6-E6)</f>
        <v>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5</v>
      </c>
      <c r="P6" s="4">
        <v>50</v>
      </c>
      <c r="Q6" s="28">
        <f>ABS(O6-P6)</f>
        <v>45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5</v>
      </c>
      <c r="P7" s="4"/>
      <c r="Q7" s="28">
        <f>ABS(O7-P7)</f>
        <v>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5</v>
      </c>
      <c r="P8" s="4"/>
      <c r="Q8" s="28">
        <f>ABS(O8-P8)</f>
        <v>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5</v>
      </c>
      <c r="P9" s="4"/>
      <c r="Q9" s="28">
        <f>ABS(O9-P9)</f>
        <v>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300</v>
      </c>
      <c r="F10" s="34">
        <f>SUM(F5:F9)</f>
        <v>300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20</v>
      </c>
      <c r="P10" s="39">
        <f>SUM(P6:P9)</f>
        <v>50</v>
      </c>
      <c r="Q10" s="39">
        <f>SUM(Q6:Q9)</f>
        <v>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Data!$D$13</f>
        <v>3700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TFMxcIxaqoG4JVwDPjlOx11C26uG3WN+bu7uWQZQyBctAlbz/8VYbJwYGRyU3fex+mSEj9e5DfQc1xIl1GmD5Q==" saltValue="JJKDT1oZwoMtP4am8sEVpg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4" xr:uid="{DAF2ADE4-B7CE-405B-884C-A9206AF57473}">
      <formula1>"Paycheck,Side Job"</formula1>
    </dataValidation>
    <dataValidation type="list" allowBlank="1" showErrorMessage="1" sqref="B5:B14 B17:B23" xr:uid="{49C1644B-2783-49B8-8D5D-AAE178F169C1}">
      <formula1>"Paycheck,Side Job,Returned Purchases,Reimbursement,Support,Bonus,Tips,Interest Income,Investment Income,Rental Income,Other"</formula1>
    </dataValidation>
    <dataValidation type="list" allowBlank="1" showErrorMessage="1" sqref="B38:B44" xr:uid="{84994C32-393E-4FDE-89BA-25F412622390}">
      <formula1>"Housing,Utilities &amp; Bills,Food,Personal Care,Car &amp; Transport,Health &amp; Fitness,Kids,Pets,Dining,Entertainment,Shopping,Travel,Education,Fees,Taxes,Investment,Savings,Gift / Donation,MISC"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974"/>
  <sheetViews>
    <sheetView showRowColHeaders="0" tabSelected="1" zoomScaleNormal="100" workbookViewId="0">
      <selection activeCell="P6" sqref="P6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22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0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1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0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26" t="s">
        <v>2</v>
      </c>
      <c r="D5" s="4"/>
      <c r="E5" s="4"/>
      <c r="F5" s="27">
        <f>ABS(D5-E5)</f>
        <v>0</v>
      </c>
      <c r="G5" s="16"/>
      <c r="H5" s="19" t="s">
        <v>38</v>
      </c>
      <c r="I5" s="4"/>
      <c r="J5" s="4"/>
      <c r="K5" s="28">
        <f>ABS(J5-I5)</f>
        <v>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26" t="s">
        <v>18</v>
      </c>
      <c r="D6" s="4"/>
      <c r="E6" s="4"/>
      <c r="F6" s="27">
        <f>ABS(D6-E6)</f>
        <v>0</v>
      </c>
      <c r="G6" s="31"/>
      <c r="H6" s="94" t="s">
        <v>39</v>
      </c>
      <c r="I6" s="4"/>
      <c r="J6" s="4"/>
      <c r="K6" s="28">
        <f>ABS(J6-I6)</f>
        <v>0</v>
      </c>
      <c r="L6" s="29"/>
      <c r="M6" s="31"/>
      <c r="N6" s="32" t="s">
        <v>26</v>
      </c>
      <c r="O6" s="28">
        <f>$Q$4/4</f>
        <v>0</v>
      </c>
      <c r="P6" s="4"/>
      <c r="Q6" s="28">
        <f>ABS(O6-P6)</f>
        <v>0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3" t="s">
        <v>32</v>
      </c>
      <c r="D7" s="4"/>
      <c r="E7" s="4"/>
      <c r="F7" s="27">
        <f>ABS(D7-E7)</f>
        <v>0</v>
      </c>
      <c r="G7" s="22"/>
      <c r="H7" s="94" t="s">
        <v>40</v>
      </c>
      <c r="I7" s="4"/>
      <c r="J7" s="4"/>
      <c r="K7" s="28">
        <f>ABS(J7-I7)</f>
        <v>0</v>
      </c>
      <c r="L7" s="29"/>
      <c r="M7" s="22"/>
      <c r="N7" s="32" t="s">
        <v>27</v>
      </c>
      <c r="O7" s="28">
        <f>$Q$4/4</f>
        <v>0</v>
      </c>
      <c r="P7" s="4"/>
      <c r="Q7" s="28">
        <f>ABS(O7-P7)</f>
        <v>0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3" t="s">
        <v>32</v>
      </c>
      <c r="D8" s="4"/>
      <c r="E8" s="4"/>
      <c r="F8" s="27">
        <f>ABS(D8-E8)</f>
        <v>0</v>
      </c>
      <c r="G8" s="22"/>
      <c r="H8" s="94" t="s">
        <v>70</v>
      </c>
      <c r="I8" s="4"/>
      <c r="J8" s="4"/>
      <c r="K8" s="28">
        <f>ABS(J8-I8)</f>
        <v>0</v>
      </c>
      <c r="L8" s="29"/>
      <c r="M8" s="22"/>
      <c r="N8" s="32" t="s">
        <v>28</v>
      </c>
      <c r="O8" s="28">
        <f>$Q$4/4</f>
        <v>0</v>
      </c>
      <c r="P8" s="4"/>
      <c r="Q8" s="28">
        <f>ABS(O8-P8)</f>
        <v>0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3" t="s">
        <v>32</v>
      </c>
      <c r="D9" s="4"/>
      <c r="E9" s="4"/>
      <c r="F9" s="27">
        <f>ABS(D9-E9)</f>
        <v>0</v>
      </c>
      <c r="G9" s="22"/>
      <c r="H9" s="94" t="s">
        <v>71</v>
      </c>
      <c r="I9" s="4"/>
      <c r="J9" s="4"/>
      <c r="K9" s="28">
        <f>ABS(J9-I9)</f>
        <v>0</v>
      </c>
      <c r="L9" s="29"/>
      <c r="M9" s="22"/>
      <c r="N9" s="32" t="s">
        <v>29</v>
      </c>
      <c r="O9" s="28">
        <f>$Q$4/4</f>
        <v>0</v>
      </c>
      <c r="P9" s="4"/>
      <c r="Q9" s="28">
        <f>ABS(O9-P9)</f>
        <v>0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0</v>
      </c>
      <c r="F10" s="34">
        <f>SUM(F5:F9)</f>
        <v>0</v>
      </c>
      <c r="G10" s="35"/>
      <c r="H10" s="36" t="s">
        <v>4</v>
      </c>
      <c r="I10" s="37">
        <f>SUM(I5:I9)</f>
        <v>0</v>
      </c>
      <c r="J10" s="37">
        <f>SUM(J5:J9)</f>
        <v>0</v>
      </c>
      <c r="K10" s="37">
        <f>SUM(K5:K9)</f>
        <v>0</v>
      </c>
      <c r="L10" s="38"/>
      <c r="M10" s="35"/>
      <c r="N10" s="36" t="s">
        <v>4</v>
      </c>
      <c r="O10" s="39">
        <f>SUM(O6:O9)</f>
        <v>0</v>
      </c>
      <c r="P10" s="39">
        <f>SUM(P6:P9)</f>
        <v>0</v>
      </c>
      <c r="Q10" s="39">
        <f>SUM(Q6:Q9)</f>
        <v>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26" t="s">
        <v>5</v>
      </c>
      <c r="D15" s="5"/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26" t="s">
        <v>30</v>
      </c>
      <c r="D16" s="4"/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26" t="s">
        <v>31</v>
      </c>
      <c r="D17" s="4"/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26" t="s">
        <v>6</v>
      </c>
      <c r="D18" s="4"/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46" t="s">
        <v>20</v>
      </c>
      <c r="D19" s="60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26" t="s">
        <v>7</v>
      </c>
      <c r="D20" s="4"/>
      <c r="E20" s="4"/>
      <c r="F20" s="27">
        <f t="shared" ref="F20:F27" si="0">ABS(E20-D20)</f>
        <v>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26" t="s">
        <v>8</v>
      </c>
      <c r="D21" s="4"/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26" t="s">
        <v>9</v>
      </c>
      <c r="D22" s="4"/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26" t="s">
        <v>10</v>
      </c>
      <c r="D23" s="4"/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26" t="s">
        <v>11</v>
      </c>
      <c r="D24" s="4"/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26" t="s">
        <v>12</v>
      </c>
      <c r="D25" s="4"/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26" t="s">
        <v>13</v>
      </c>
      <c r="D26" s="4"/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26" t="s">
        <v>3</v>
      </c>
      <c r="D27" s="4"/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0</v>
      </c>
      <c r="F28" s="69">
        <f>SUM(F15:F27)</f>
        <v>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Data!$D$2</f>
        <v>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SSVOkI5qPGpI9F2r7YPStmPsfegInCjUxfvjHr8+qzViiizBvHantMw7Ck7+vp8Md1b2fBDcby5kyGRRjNxHOg==" saltValue="TghmkLJJy2n6wDtdoMktHQ==" spinCount="100000" sheet="1" objects="1" scenarios="1"/>
  <mergeCells count="16">
    <mergeCell ref="AC65:AE66"/>
    <mergeCell ref="AA65:AB66"/>
    <mergeCell ref="N32:Q35"/>
    <mergeCell ref="N37:Q40"/>
    <mergeCell ref="N42:Q44"/>
    <mergeCell ref="J44:L45"/>
    <mergeCell ref="C44:I45"/>
    <mergeCell ref="G11:L12"/>
    <mergeCell ref="M2:R3"/>
    <mergeCell ref="C2:F3"/>
    <mergeCell ref="C11:F12"/>
    <mergeCell ref="M11:R12"/>
    <mergeCell ref="M29:R30"/>
    <mergeCell ref="N4:P4"/>
    <mergeCell ref="G2:L3"/>
    <mergeCell ref="C29:L30"/>
  </mergeCells>
  <phoneticPr fontId="15" type="noConversion"/>
  <dataValidations count="3">
    <dataValidation type="list" allowBlank="1" showErrorMessage="1" sqref="B38:B44" xr:uid="{00000000-0002-0000-0000-000000000000}">
      <formula1>"Housing,Utilities &amp; Bills,Food,Personal Care,Car &amp; Transport,Health &amp; Fitness,Kids,Pets,Dining,Entertainment,Shopping,Travel,Education,Fees,Taxes,Investment,Savings,Gift / Donation,MISC"</formula1>
    </dataValidation>
    <dataValidation type="list" allowBlank="1" showErrorMessage="1" sqref="B5:B14 B17:B23" xr:uid="{00000000-0002-0000-0000-000001000000}">
      <formula1>"Paycheck,Side Job,Returned Purchases,Reimbursement,Support,Bonus,Tips,Interest Income,Investment Income,Rental Income,Other"</formula1>
    </dataValidation>
    <dataValidation type="list" allowBlank="1" showErrorMessage="1" sqref="B4" xr:uid="{00000000-0002-0000-0000-000002000000}">
      <formula1>"Paycheck,Side Job"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1C9E-9D0A-488A-9152-DD721A5B43A9}">
  <sheetPr codeName="Sheet3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59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0.55555555555555558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0.44444444444444442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0.55555555555555558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450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>
        <v>500</v>
      </c>
      <c r="F6" s="27">
        <f>ABS(D6-E6)</f>
        <v>500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112.5</v>
      </c>
      <c r="P6" s="4">
        <v>50</v>
      </c>
      <c r="Q6" s="28">
        <f>ABS(O6-P6)</f>
        <v>62.5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>
        <v>70</v>
      </c>
      <c r="K7" s="28">
        <f>ABS(J7-I7)</f>
        <v>70</v>
      </c>
      <c r="L7" s="29"/>
      <c r="M7" s="22"/>
      <c r="N7" s="32" t="s">
        <v>27</v>
      </c>
      <c r="O7" s="28">
        <f>$Q$4/4</f>
        <v>112.5</v>
      </c>
      <c r="P7" s="4"/>
      <c r="Q7" s="28">
        <f>ABS(O7-P7)</f>
        <v>112.5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112.5</v>
      </c>
      <c r="P8" s="4">
        <v>200</v>
      </c>
      <c r="Q8" s="28">
        <f>ABS(O8-P8)</f>
        <v>87.5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112.5</v>
      </c>
      <c r="P9" s="4"/>
      <c r="Q9" s="28">
        <f>ABS(O9-P9)</f>
        <v>112.5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800</v>
      </c>
      <c r="F10" s="34">
        <f>SUM(F5:F9)</f>
        <v>800</v>
      </c>
      <c r="G10" s="35"/>
      <c r="H10" s="36" t="s">
        <v>4</v>
      </c>
      <c r="I10" s="37">
        <f>SUM(I5:I9)</f>
        <v>0</v>
      </c>
      <c r="J10" s="37">
        <f>SUM(J5:J9)</f>
        <v>250</v>
      </c>
      <c r="K10" s="37">
        <f>SUM(K5:K9)</f>
        <v>250</v>
      </c>
      <c r="L10" s="38"/>
      <c r="M10" s="35"/>
      <c r="N10" s="36" t="s">
        <v>4</v>
      </c>
      <c r="O10" s="39">
        <f>SUM(O6:O9)</f>
        <v>450</v>
      </c>
      <c r="P10" s="39">
        <f>SUM(P6:P9)</f>
        <v>250</v>
      </c>
      <c r="Q10" s="39">
        <f>SUM(Q6:Q9)</f>
        <v>375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Data!$D$3</f>
        <v>500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LLk8nfixwpuGnGKGAJQp4RQx/64sBOH8n2rHBYPE/gU2uS7kPMXI1qUDQu8lM/35UgQXGGEspeZnkdneDEEDGw==" saltValue="5mg/CZXGFJp2BiMQsYS+3Q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4" xr:uid="{EEAD07B2-6994-49F7-89E3-3208A60E25B5}">
      <formula1>"Paycheck,Side Job"</formula1>
    </dataValidation>
    <dataValidation type="list" allowBlank="1" showErrorMessage="1" sqref="B5:B14 B17:B23" xr:uid="{C71FE446-8FA4-4119-8879-323CBE78B7DA}">
      <formula1>"Paycheck,Side Job,Returned Purchases,Reimbursement,Support,Bonus,Tips,Interest Income,Investment Income,Rental Income,Other"</formula1>
    </dataValidation>
    <dataValidation type="list" allowBlank="1" showErrorMessage="1" sqref="B38:B44" xr:uid="{6667FDFB-C316-4ED2-A418-8DD605DD1610}">
      <formula1>"Housing,Utilities &amp; Bills,Food,Personal Care,Car &amp; Transport,Health &amp; Fitness,Kids,Pets,Dining,Entertainment,Shopping,Travel,Education,Fees,Taxes,Investment,Savings,Gift / Donation,MISC"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89974-3647-42E3-BB5D-6180286BD9C8}">
  <sheetPr codeName="Sheet4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60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2.5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/>
      <c r="F6" s="27">
        <f>ABS(D6-E6)</f>
        <v>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5</v>
      </c>
      <c r="P6" s="4">
        <v>50</v>
      </c>
      <c r="Q6" s="28">
        <f>ABS(O6-P6)</f>
        <v>45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5</v>
      </c>
      <c r="P7" s="4"/>
      <c r="Q7" s="28">
        <f>ABS(O7-P7)</f>
        <v>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5</v>
      </c>
      <c r="P8" s="4"/>
      <c r="Q8" s="28">
        <f>ABS(O8-P8)</f>
        <v>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5</v>
      </c>
      <c r="P9" s="4"/>
      <c r="Q9" s="28">
        <f>ABS(O9-P9)</f>
        <v>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300</v>
      </c>
      <c r="F10" s="34">
        <f>SUM(F5:F9)</f>
        <v>300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20</v>
      </c>
      <c r="P10" s="39">
        <f>SUM(P6:P9)</f>
        <v>50</v>
      </c>
      <c r="Q10" s="39">
        <f>SUM(Q6:Q9)</f>
        <v>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Data!$D$4</f>
        <v>730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j7NRRu3RCW4TBnGcmPQZ6LDTH6YSdRNi54jxsTa5TWylW10pLPXcB3TmswDJFgsvJlKA8cA2PVsaUKchnrE+Pw==" saltValue="dnBeLZsDXGL4hsSvei8Gtw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38:B44" xr:uid="{6A39AB61-D172-413C-BA61-CFECA604E06A}">
      <formula1>"Housing,Utilities &amp; Bills,Food,Personal Care,Car &amp; Transport,Health &amp; Fitness,Kids,Pets,Dining,Entertainment,Shopping,Travel,Education,Fees,Taxes,Investment,Savings,Gift / Donation,MISC"</formula1>
    </dataValidation>
    <dataValidation type="list" allowBlank="1" showErrorMessage="1" sqref="B5:B14 B17:B23" xr:uid="{A722E8CE-DD3B-46BE-A660-6A266991CB2A}">
      <formula1>"Paycheck,Side Job,Returned Purchases,Reimbursement,Support,Bonus,Tips,Interest Income,Investment Income,Rental Income,Other"</formula1>
    </dataValidation>
    <dataValidation type="list" allowBlank="1" showErrorMessage="1" sqref="B4" xr:uid="{AD1C257A-0F7C-4E4B-8DAD-D9E3EE90433E}">
      <formula1>"Paycheck,Side Job"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CEB8-3211-4E8D-BA54-105067D8ED09}">
  <sheetPr codeName="Sheet5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61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2.5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/>
      <c r="F6" s="27">
        <f>ABS(D6-E6)</f>
        <v>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5</v>
      </c>
      <c r="P6" s="4">
        <v>50</v>
      </c>
      <c r="Q6" s="28">
        <f>ABS(O6-P6)</f>
        <v>45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5</v>
      </c>
      <c r="P7" s="4"/>
      <c r="Q7" s="28">
        <f>ABS(O7-P7)</f>
        <v>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5</v>
      </c>
      <c r="P8" s="4"/>
      <c r="Q8" s="28">
        <f>ABS(O8-P8)</f>
        <v>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5</v>
      </c>
      <c r="P9" s="4"/>
      <c r="Q9" s="28">
        <f>ABS(O9-P9)</f>
        <v>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300</v>
      </c>
      <c r="F10" s="34">
        <f>SUM(F5:F9)</f>
        <v>300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20</v>
      </c>
      <c r="P10" s="39">
        <f>SUM(P6:P9)</f>
        <v>50</v>
      </c>
      <c r="Q10" s="39">
        <f>SUM(Q6:Q9)</f>
        <v>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Data!$D$5</f>
        <v>960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vHofRAPuu8KkBzbbJjjerFiIQ9WARHKQT67LnD+q2Si6Nc8ZrOuw2x/FIx1ooMw6RC6qFmX7SHvY538GnN3AGA==" saltValue="zblIjoKT2qdYvKoOBrbZuw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38:B44" xr:uid="{16F2AB7A-5B5D-4964-8707-9DF1FAE7E441}">
      <formula1>"Housing,Utilities &amp; Bills,Food,Personal Care,Car &amp; Transport,Health &amp; Fitness,Kids,Pets,Dining,Entertainment,Shopping,Travel,Education,Fees,Taxes,Investment,Savings,Gift / Donation,MISC"</formula1>
    </dataValidation>
    <dataValidation type="list" allowBlank="1" showErrorMessage="1" sqref="B5:B14 B17:B23" xr:uid="{1D57893F-5A88-45C1-A1C0-A2B8AE13E3EC}">
      <formula1>"Paycheck,Side Job,Returned Purchases,Reimbursement,Support,Bonus,Tips,Interest Income,Investment Income,Rental Income,Other"</formula1>
    </dataValidation>
    <dataValidation type="list" allowBlank="1" showErrorMessage="1" sqref="B4" xr:uid="{5E2EDFE9-1C3F-4837-AC66-B4FCE1D3FE4B}">
      <formula1>"Paycheck,Side Job"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212DE-C983-44DE-8710-F8E3F65F8EDE}">
  <sheetPr codeName="Sheet6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62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2.5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/>
      <c r="F6" s="27">
        <f>ABS(D6-E6)</f>
        <v>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5</v>
      </c>
      <c r="P6" s="4">
        <v>50</v>
      </c>
      <c r="Q6" s="28">
        <f>ABS(O6-P6)</f>
        <v>45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5</v>
      </c>
      <c r="P7" s="4"/>
      <c r="Q7" s="28">
        <f>ABS(O7-P7)</f>
        <v>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5</v>
      </c>
      <c r="P8" s="4"/>
      <c r="Q8" s="28">
        <f>ABS(O8-P8)</f>
        <v>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5</v>
      </c>
      <c r="P9" s="4"/>
      <c r="Q9" s="28">
        <f>ABS(O9-P9)</f>
        <v>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300</v>
      </c>
      <c r="F10" s="34">
        <f>SUM(F5:F9)</f>
        <v>300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20</v>
      </c>
      <c r="P10" s="39">
        <f>SUM(P6:P9)</f>
        <v>50</v>
      </c>
      <c r="Q10" s="39">
        <f>SUM(Q6:Q9)</f>
        <v>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Data!$D$6</f>
        <v>1190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A7Vm5unuOOJyPgwJMF0yanz4VdaI5/TJxiYww2+q4IBB08dRTYBgdsLrNqonY9WDet93bzwCuKc9RVfCSZ/DPA==" saltValue="NZJfLUyvDJ9/AEw0g0buGg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4" xr:uid="{69058E43-93C0-4A76-8025-45DA4125F476}">
      <formula1>"Paycheck,Side Job"</formula1>
    </dataValidation>
    <dataValidation type="list" allowBlank="1" showErrorMessage="1" sqref="B5:B14 B17:B23" xr:uid="{00917FF5-FF8C-4E14-9355-BC76AFC021ED}">
      <formula1>"Paycheck,Side Job,Returned Purchases,Reimbursement,Support,Bonus,Tips,Interest Income,Investment Income,Rental Income,Other"</formula1>
    </dataValidation>
    <dataValidation type="list" allowBlank="1" showErrorMessage="1" sqref="B38:B44" xr:uid="{4627ADBA-7C39-4FA6-9E65-1A8866F52627}">
      <formula1>"Housing,Utilities &amp; Bills,Food,Personal Care,Car &amp; Transport,Health &amp; Fitness,Kids,Pets,Dining,Entertainment,Shopping,Travel,Education,Fees,Taxes,Investment,Savings,Gift / Donation,MISC"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79D38-5BE0-4378-8C62-881374A65D72}">
  <sheetPr codeName="Sheet7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63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1.1585365853658536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820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>
        <v>800</v>
      </c>
      <c r="F6" s="27">
        <f>ABS(D6-E6)</f>
        <v>800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205</v>
      </c>
      <c r="P6" s="4">
        <v>50</v>
      </c>
      <c r="Q6" s="28">
        <f>ABS(O6-P6)</f>
        <v>155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205</v>
      </c>
      <c r="P7" s="4">
        <v>100</v>
      </c>
      <c r="Q7" s="28">
        <f>ABS(O7-P7)</f>
        <v>105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205</v>
      </c>
      <c r="P8" s="4">
        <v>800</v>
      </c>
      <c r="Q8" s="28">
        <f>ABS(O8-P8)</f>
        <v>595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205</v>
      </c>
      <c r="P9" s="4"/>
      <c r="Q9" s="28">
        <f>ABS(O9-P9)</f>
        <v>205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1100</v>
      </c>
      <c r="F10" s="34">
        <f>SUM(F5:F9)</f>
        <v>1100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820</v>
      </c>
      <c r="P10" s="39">
        <f>SUM(P6:P9)</f>
        <v>950</v>
      </c>
      <c r="Q10" s="39">
        <f>SUM(Q6:Q9)</f>
        <v>1060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Data!$D$7</f>
        <v>2320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SfImiDyu1LvobQCJVLkAOJ4RVU26+ZQRwdIB3VH8mYS6Rpp8Pool0dL4boRRs23Snhgb+I3ehu6xp8S8L6Jabg==" saltValue="HaSZG6bTAO62SFvA6SMgog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38:B44" xr:uid="{8EF13B47-89B9-4341-8E28-008F0696D62E}">
      <formula1>"Housing,Utilities &amp; Bills,Food,Personal Care,Car &amp; Transport,Health &amp; Fitness,Kids,Pets,Dining,Entertainment,Shopping,Travel,Education,Fees,Taxes,Investment,Savings,Gift / Donation,MISC"</formula1>
    </dataValidation>
    <dataValidation type="list" allowBlank="1" showErrorMessage="1" sqref="B5:B14 B17:B23" xr:uid="{9F155367-A15C-4C52-8D81-3F4EEC953DAB}">
      <formula1>"Paycheck,Side Job,Returned Purchases,Reimbursement,Support,Bonus,Tips,Interest Income,Investment Income,Rental Income,Other"</formula1>
    </dataValidation>
    <dataValidation type="list" allowBlank="1" showErrorMessage="1" sqref="B4" xr:uid="{A22A4201-A34C-4539-9C10-5F49F606D6C3}">
      <formula1>"Paycheck,Side Job"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BEDCA-042F-4998-BCBA-4BAFF3AE9D5D}">
  <sheetPr codeName="Sheet8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64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2.5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/>
      <c r="F6" s="27">
        <f>ABS(D6-E6)</f>
        <v>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5</v>
      </c>
      <c r="P6" s="4">
        <v>50</v>
      </c>
      <c r="Q6" s="28">
        <f>ABS(O6-P6)</f>
        <v>45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5</v>
      </c>
      <c r="P7" s="4"/>
      <c r="Q7" s="28">
        <f>ABS(O7-P7)</f>
        <v>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5</v>
      </c>
      <c r="P8" s="4"/>
      <c r="Q8" s="28">
        <f>ABS(O8-P8)</f>
        <v>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5</v>
      </c>
      <c r="P9" s="4"/>
      <c r="Q9" s="28">
        <f>ABS(O9-P9)</f>
        <v>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300</v>
      </c>
      <c r="F10" s="34">
        <f>SUM(F5:F9)</f>
        <v>300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20</v>
      </c>
      <c r="P10" s="39">
        <f>SUM(P6:P9)</f>
        <v>50</v>
      </c>
      <c r="Q10" s="39">
        <f>SUM(Q6:Q9)</f>
        <v>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Data!$D$8</f>
        <v>2550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I1GjEv61CJtO6Ps5OYL5PflDts9kxJChT6bNqyRM5HUZOjEP5Ao/3uBjwjC5xqjoswBEP/CFKwHUaHHT5JtfZQ==" saltValue="rjJfxzL7D90LOp/lBIXZ1g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4" xr:uid="{64AFEF8B-BF80-4B7E-806F-4097FCFB65C8}">
      <formula1>"Paycheck,Side Job"</formula1>
    </dataValidation>
    <dataValidation type="list" allowBlank="1" showErrorMessage="1" sqref="B5:B14 B17:B23" xr:uid="{C16AC884-46B3-415C-91C2-91D1FB556E6E}">
      <formula1>"Paycheck,Side Job,Returned Purchases,Reimbursement,Support,Bonus,Tips,Interest Income,Investment Income,Rental Income,Other"</formula1>
    </dataValidation>
    <dataValidation type="list" allowBlank="1" showErrorMessage="1" sqref="B38:B44" xr:uid="{279B61CC-CB13-42F6-B8DE-A290509404B9}">
      <formula1>"Housing,Utilities &amp; Bills,Food,Personal Care,Car &amp; Transport,Health &amp; Fitness,Kids,Pets,Dining,Entertainment,Shopping,Travel,Education,Fees,Taxes,Investment,Savings,Gift / Donation,MISC"</formula1>
    </dataValidation>
  </dataValidations>
  <pageMargins left="0.2" right="0.2" top="0.2" bottom="0.2" header="0" footer="0"/>
  <pageSetup scale="1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A7AC-2ABB-4070-8EAE-C2A7F68DBDBA}">
  <sheetPr codeName="Sheet9">
    <pageSetUpPr fitToPage="1"/>
  </sheetPr>
  <dimension ref="A1:BZ974"/>
  <sheetViews>
    <sheetView showRowColHeaders="0" zoomScaleNormal="100" workbookViewId="0">
      <selection activeCell="S9" sqref="S9"/>
    </sheetView>
  </sheetViews>
  <sheetFormatPr defaultColWidth="14.44140625" defaultRowHeight="15" customHeight="1" x14ac:dyDescent="0.2"/>
  <cols>
    <col min="1" max="1" width="0.44140625" style="96" customWidth="1"/>
    <col min="2" max="2" width="1.6640625" style="10" customWidth="1"/>
    <col min="3" max="3" width="13.33203125" style="10" customWidth="1"/>
    <col min="4" max="6" width="13.6640625" style="10" customWidth="1"/>
    <col min="7" max="7" width="1.6640625" style="10" customWidth="1"/>
    <col min="8" max="8" width="12.77734375" style="10" customWidth="1"/>
    <col min="9" max="11" width="14.6640625" style="10" customWidth="1"/>
    <col min="12" max="12" width="1.6640625" style="10" customWidth="1"/>
    <col min="13" max="13" width="1.6640625" style="86" customWidth="1"/>
    <col min="14" max="14" width="9.6640625" style="10" customWidth="1"/>
    <col min="15" max="15" width="14.44140625" style="10"/>
    <col min="16" max="16" width="22.109375" style="10" customWidth="1"/>
    <col min="17" max="17" width="14.44140625" style="10"/>
    <col min="18" max="18" width="1.6640625" style="86" customWidth="1"/>
    <col min="19" max="20" width="14.44140625" style="10"/>
    <col min="21" max="78" width="14.44140625" style="8"/>
    <col min="79" max="16384" width="14.44140625" style="10"/>
  </cols>
  <sheetData>
    <row r="1" spans="1:35" ht="39.75" customHeight="1" x14ac:dyDescent="0.2">
      <c r="A1" s="14"/>
      <c r="B1" s="6"/>
      <c r="C1" s="7" t="s">
        <v>65</v>
      </c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9"/>
      <c r="P1" s="9"/>
      <c r="Q1" s="9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customHeight="1" x14ac:dyDescent="0.2">
      <c r="A2" s="95">
        <f>MIN(1,A4)</f>
        <v>1</v>
      </c>
      <c r="B2" s="12"/>
      <c r="C2" s="106" t="s">
        <v>14</v>
      </c>
      <c r="D2" s="107"/>
      <c r="E2" s="107"/>
      <c r="F2" s="108"/>
      <c r="G2" s="106" t="s">
        <v>16</v>
      </c>
      <c r="H2" s="107"/>
      <c r="I2" s="107"/>
      <c r="J2" s="107"/>
      <c r="K2" s="107"/>
      <c r="L2" s="108"/>
      <c r="M2" s="106" t="s">
        <v>34</v>
      </c>
      <c r="N2" s="107"/>
      <c r="O2" s="107"/>
      <c r="P2" s="107"/>
      <c r="Q2" s="107"/>
      <c r="R2" s="108"/>
      <c r="S2" s="13"/>
      <c r="T2" s="13"/>
      <c r="U2" s="13"/>
      <c r="V2" s="13"/>
      <c r="W2" s="13"/>
      <c r="X2" s="1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customHeight="1" x14ac:dyDescent="0.2">
      <c r="A3" s="11">
        <f>MAX(0,1-A4)</f>
        <v>0</v>
      </c>
      <c r="B3" s="12"/>
      <c r="C3" s="109"/>
      <c r="D3" s="110"/>
      <c r="E3" s="110"/>
      <c r="F3" s="111"/>
      <c r="G3" s="109"/>
      <c r="H3" s="110"/>
      <c r="I3" s="110"/>
      <c r="J3" s="110"/>
      <c r="K3" s="110"/>
      <c r="L3" s="111"/>
      <c r="M3" s="109"/>
      <c r="N3" s="110"/>
      <c r="O3" s="110"/>
      <c r="P3" s="110"/>
      <c r="Q3" s="110"/>
      <c r="R3" s="111"/>
      <c r="S3" s="13"/>
      <c r="T3" s="13"/>
      <c r="U3" s="13"/>
      <c r="V3" s="13"/>
      <c r="W3" s="13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95" customHeight="1" x14ac:dyDescent="0.2">
      <c r="A4" s="11">
        <f>IFERROR((P10/$Q$4),0)</f>
        <v>2.5</v>
      </c>
      <c r="B4" s="15"/>
      <c r="C4" s="16"/>
      <c r="D4" s="17" t="s">
        <v>17</v>
      </c>
      <c r="E4" s="17" t="s">
        <v>0</v>
      </c>
      <c r="F4" s="18" t="s">
        <v>1</v>
      </c>
      <c r="G4" s="16"/>
      <c r="H4" s="19"/>
      <c r="I4" s="17" t="s">
        <v>17</v>
      </c>
      <c r="J4" s="17" t="s">
        <v>0</v>
      </c>
      <c r="K4" s="20" t="s">
        <v>1</v>
      </c>
      <c r="L4" s="21"/>
      <c r="M4" s="22"/>
      <c r="N4" s="112" t="s">
        <v>33</v>
      </c>
      <c r="O4" s="113"/>
      <c r="P4" s="113"/>
      <c r="Q4" s="97">
        <f>MAX(0,E10-E28-J10)</f>
        <v>20</v>
      </c>
      <c r="R4" s="23"/>
      <c r="S4" s="8"/>
      <c r="T4" s="9"/>
      <c r="U4" s="2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x14ac:dyDescent="0.2">
      <c r="A5" s="14"/>
      <c r="B5" s="25"/>
      <c r="C5" s="87" t="s">
        <v>2</v>
      </c>
      <c r="D5" s="92">
        <f>January!D5</f>
        <v>0</v>
      </c>
      <c r="E5" s="4">
        <v>300</v>
      </c>
      <c r="F5" s="27">
        <f>ABS(D5-E5)</f>
        <v>300</v>
      </c>
      <c r="G5" s="16"/>
      <c r="H5" s="90" t="s">
        <v>38</v>
      </c>
      <c r="I5" s="92">
        <f>January!I5</f>
        <v>0</v>
      </c>
      <c r="J5" s="4">
        <v>100</v>
      </c>
      <c r="K5" s="28">
        <f>ABS(J5-I5)</f>
        <v>100</v>
      </c>
      <c r="L5" s="29"/>
      <c r="M5" s="16"/>
      <c r="N5" s="19"/>
      <c r="O5" s="17" t="s">
        <v>17</v>
      </c>
      <c r="P5" s="17" t="s">
        <v>0</v>
      </c>
      <c r="Q5" s="20" t="s">
        <v>1</v>
      </c>
      <c r="R5" s="21"/>
      <c r="S5" s="8"/>
      <c r="T5" s="9"/>
      <c r="U5" s="3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.75" customHeight="1" x14ac:dyDescent="0.2">
      <c r="A6" s="14"/>
      <c r="B6" s="25"/>
      <c r="C6" s="87" t="s">
        <v>18</v>
      </c>
      <c r="D6" s="92">
        <f>January!D6</f>
        <v>0</v>
      </c>
      <c r="E6" s="4"/>
      <c r="F6" s="27">
        <f>ABS(D6-E6)</f>
        <v>0</v>
      </c>
      <c r="G6" s="31"/>
      <c r="H6" s="93" t="str">
        <f>January!H6</f>
        <v>Savings 1</v>
      </c>
      <c r="I6" s="92">
        <f>January!I6</f>
        <v>0</v>
      </c>
      <c r="J6" s="4">
        <v>80</v>
      </c>
      <c r="K6" s="28">
        <f>ABS(J6-I6)</f>
        <v>80</v>
      </c>
      <c r="L6" s="29"/>
      <c r="M6" s="31"/>
      <c r="N6" s="32" t="s">
        <v>26</v>
      </c>
      <c r="O6" s="28">
        <f>$Q$4/4</f>
        <v>5</v>
      </c>
      <c r="P6" s="4">
        <v>50</v>
      </c>
      <c r="Q6" s="28">
        <f>ABS(O6-P6)</f>
        <v>45</v>
      </c>
      <c r="R6" s="29"/>
      <c r="S6" s="8"/>
      <c r="T6" s="9"/>
      <c r="U6" s="3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 customHeight="1" x14ac:dyDescent="0.2">
      <c r="A7" s="14"/>
      <c r="B7" s="25"/>
      <c r="C7" s="91" t="str">
        <f>January!C7</f>
        <v>Extra income</v>
      </c>
      <c r="D7" s="92">
        <f>January!D7</f>
        <v>0</v>
      </c>
      <c r="E7" s="4"/>
      <c r="F7" s="27">
        <f>ABS(D7-E7)</f>
        <v>0</v>
      </c>
      <c r="G7" s="22"/>
      <c r="H7" s="93" t="str">
        <f>January!H7</f>
        <v>Savings 2</v>
      </c>
      <c r="I7" s="92">
        <f>January!I7</f>
        <v>0</v>
      </c>
      <c r="J7" s="4"/>
      <c r="K7" s="28">
        <f>ABS(J7-I7)</f>
        <v>0</v>
      </c>
      <c r="L7" s="29"/>
      <c r="M7" s="22"/>
      <c r="N7" s="32" t="s">
        <v>27</v>
      </c>
      <c r="O7" s="28">
        <f>$Q$4/4</f>
        <v>5</v>
      </c>
      <c r="P7" s="4"/>
      <c r="Q7" s="28">
        <f>ABS(O7-P7)</f>
        <v>5</v>
      </c>
      <c r="R7" s="29"/>
      <c r="S7" s="8"/>
      <c r="T7" s="9"/>
      <c r="U7" s="3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x14ac:dyDescent="0.2">
      <c r="A8" s="14"/>
      <c r="B8" s="25"/>
      <c r="C8" s="91" t="str">
        <f>January!C8</f>
        <v>Extra income</v>
      </c>
      <c r="D8" s="92">
        <f>January!D8</f>
        <v>0</v>
      </c>
      <c r="E8" s="4"/>
      <c r="F8" s="27">
        <f>ABS(D8-E8)</f>
        <v>0</v>
      </c>
      <c r="G8" s="22"/>
      <c r="H8" s="93" t="str">
        <f>January!H8</f>
        <v>Savings 3</v>
      </c>
      <c r="I8" s="92">
        <f>January!I8</f>
        <v>0</v>
      </c>
      <c r="J8" s="4"/>
      <c r="K8" s="28">
        <f>ABS(J8-I8)</f>
        <v>0</v>
      </c>
      <c r="L8" s="29"/>
      <c r="M8" s="22"/>
      <c r="N8" s="32" t="s">
        <v>28</v>
      </c>
      <c r="O8" s="28">
        <f>$Q$4/4</f>
        <v>5</v>
      </c>
      <c r="P8" s="4"/>
      <c r="Q8" s="28">
        <f>ABS(O8-P8)</f>
        <v>5</v>
      </c>
      <c r="R8" s="29"/>
      <c r="S8" s="8"/>
      <c r="T8" s="9"/>
      <c r="U8" s="3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 customHeight="1" x14ac:dyDescent="0.2">
      <c r="A9" s="14"/>
      <c r="B9" s="25"/>
      <c r="C9" s="91" t="str">
        <f>January!C9</f>
        <v>Extra income</v>
      </c>
      <c r="D9" s="92">
        <f>January!D9</f>
        <v>0</v>
      </c>
      <c r="E9" s="4"/>
      <c r="F9" s="27">
        <f>ABS(D9-E9)</f>
        <v>0</v>
      </c>
      <c r="G9" s="22"/>
      <c r="H9" s="93" t="str">
        <f>January!H9</f>
        <v>Savings 4</v>
      </c>
      <c r="I9" s="92">
        <f>January!I9</f>
        <v>0</v>
      </c>
      <c r="J9" s="4"/>
      <c r="K9" s="28">
        <f>ABS(J9-I9)</f>
        <v>0</v>
      </c>
      <c r="L9" s="29"/>
      <c r="M9" s="22"/>
      <c r="N9" s="32" t="s">
        <v>29</v>
      </c>
      <c r="O9" s="28">
        <f>$Q$4/4</f>
        <v>5</v>
      </c>
      <c r="P9" s="4"/>
      <c r="Q9" s="28">
        <f>ABS(O9-P9)</f>
        <v>5</v>
      </c>
      <c r="R9" s="29"/>
      <c r="S9" s="8"/>
      <c r="T9" s="9"/>
      <c r="U9" s="3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 customHeight="1" x14ac:dyDescent="0.2">
      <c r="A10" s="14"/>
      <c r="B10" s="25"/>
      <c r="C10" s="33" t="s">
        <v>4</v>
      </c>
      <c r="D10" s="34">
        <f>SUM(D5:D9)</f>
        <v>0</v>
      </c>
      <c r="E10" s="34">
        <f>SUM(E5:E9)</f>
        <v>300</v>
      </c>
      <c r="F10" s="34">
        <f>SUM(F5:F9)</f>
        <v>300</v>
      </c>
      <c r="G10" s="35"/>
      <c r="H10" s="36" t="s">
        <v>4</v>
      </c>
      <c r="I10" s="37">
        <f>SUM(I5:I9)</f>
        <v>0</v>
      </c>
      <c r="J10" s="37">
        <f>SUM(J5:J9)</f>
        <v>180</v>
      </c>
      <c r="K10" s="37">
        <f>SUM(K5:K9)</f>
        <v>180</v>
      </c>
      <c r="L10" s="38"/>
      <c r="M10" s="35"/>
      <c r="N10" s="36" t="s">
        <v>4</v>
      </c>
      <c r="O10" s="39">
        <f>SUM(O6:O9)</f>
        <v>20</v>
      </c>
      <c r="P10" s="39">
        <f>SUM(P6:P9)</f>
        <v>50</v>
      </c>
      <c r="Q10" s="39">
        <f>SUM(Q6:Q9)</f>
        <v>60</v>
      </c>
      <c r="R10" s="38"/>
      <c r="S10" s="8"/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 customHeight="1" x14ac:dyDescent="0.2">
      <c r="A11" s="14"/>
      <c r="B11" s="25"/>
      <c r="C11" s="106" t="s">
        <v>15</v>
      </c>
      <c r="D11" s="107"/>
      <c r="E11" s="107"/>
      <c r="F11" s="108"/>
      <c r="G11" s="106" t="s">
        <v>35</v>
      </c>
      <c r="H11" s="107"/>
      <c r="I11" s="107"/>
      <c r="J11" s="107"/>
      <c r="K11" s="107"/>
      <c r="L11" s="108"/>
      <c r="M11" s="106" t="s">
        <v>36</v>
      </c>
      <c r="N11" s="107"/>
      <c r="O11" s="107"/>
      <c r="P11" s="107"/>
      <c r="Q11" s="107"/>
      <c r="R11" s="108"/>
      <c r="S11" s="8"/>
      <c r="T11" s="9"/>
      <c r="U11" s="3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 customHeight="1" x14ac:dyDescent="0.2">
      <c r="A12" s="14"/>
      <c r="B12" s="25"/>
      <c r="C12" s="109"/>
      <c r="D12" s="110"/>
      <c r="E12" s="110"/>
      <c r="F12" s="111"/>
      <c r="G12" s="109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8"/>
      <c r="T12" s="9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 customHeight="1" x14ac:dyDescent="0.2">
      <c r="A13" s="14"/>
      <c r="B13" s="25"/>
      <c r="C13" s="40"/>
      <c r="D13" s="17" t="s">
        <v>17</v>
      </c>
      <c r="E13" s="17" t="s">
        <v>0</v>
      </c>
      <c r="F13" s="18" t="s">
        <v>1</v>
      </c>
      <c r="G13" s="8"/>
      <c r="H13" s="8"/>
      <c r="I13" s="8"/>
      <c r="J13" s="8"/>
      <c r="K13" s="8"/>
      <c r="L13" s="8"/>
      <c r="M13" s="41"/>
      <c r="N13" s="42"/>
      <c r="O13" s="43"/>
      <c r="P13" s="43"/>
      <c r="Q13" s="44"/>
      <c r="R13" s="45"/>
      <c r="S13" s="8"/>
      <c r="T13" s="9"/>
      <c r="U13" s="3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 customHeight="1" x14ac:dyDescent="0.2">
      <c r="A14" s="14"/>
      <c r="B14" s="25"/>
      <c r="C14" s="46" t="s">
        <v>19</v>
      </c>
      <c r="D14" s="17"/>
      <c r="E14" s="17"/>
      <c r="F14" s="18"/>
      <c r="G14" s="8"/>
      <c r="H14" s="8"/>
      <c r="I14" s="8"/>
      <c r="J14" s="8"/>
      <c r="K14" s="8"/>
      <c r="L14" s="8"/>
      <c r="M14" s="41"/>
      <c r="N14" s="42"/>
      <c r="O14" s="43"/>
      <c r="P14" s="43"/>
      <c r="Q14" s="44"/>
      <c r="R14" s="45"/>
      <c r="S14" s="8"/>
      <c r="T14" s="9"/>
      <c r="U14" s="3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 x14ac:dyDescent="0.2">
      <c r="A15" s="14"/>
      <c r="B15" s="47"/>
      <c r="C15" s="87" t="s">
        <v>5</v>
      </c>
      <c r="D15" s="92">
        <f>January!D15</f>
        <v>0</v>
      </c>
      <c r="E15" s="5"/>
      <c r="F15" s="27">
        <f>ABS(E15-D15)</f>
        <v>0</v>
      </c>
      <c r="G15" s="8"/>
      <c r="H15" s="8"/>
      <c r="I15" s="8"/>
      <c r="J15" s="8"/>
      <c r="K15" s="8"/>
      <c r="L15" s="8"/>
      <c r="M15" s="48"/>
      <c r="N15" s="49"/>
      <c r="O15" s="49"/>
      <c r="P15" s="50"/>
      <c r="Q15" s="51"/>
      <c r="R15" s="52"/>
      <c r="S15" s="8"/>
      <c r="T15" s="9"/>
      <c r="U15" s="3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 customHeight="1" x14ac:dyDescent="0.2">
      <c r="A16" s="14"/>
      <c r="B16" s="47"/>
      <c r="C16" s="87" t="s">
        <v>30</v>
      </c>
      <c r="D16" s="92">
        <f>January!D16</f>
        <v>0</v>
      </c>
      <c r="E16" s="4"/>
      <c r="F16" s="27">
        <f>ABS(E16-D16)</f>
        <v>0</v>
      </c>
      <c r="G16" s="8"/>
      <c r="H16" s="8"/>
      <c r="I16" s="8"/>
      <c r="J16" s="8"/>
      <c r="K16" s="8"/>
      <c r="L16" s="8"/>
      <c r="M16" s="53"/>
      <c r="N16" s="50"/>
      <c r="O16" s="50"/>
      <c r="P16" s="50"/>
      <c r="Q16" s="51"/>
      <c r="R16" s="54"/>
      <c r="S16" s="8"/>
      <c r="T16" s="9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 customHeight="1" x14ac:dyDescent="0.2">
      <c r="A17" s="14"/>
      <c r="B17" s="25"/>
      <c r="C17" s="87" t="s">
        <v>31</v>
      </c>
      <c r="D17" s="92">
        <f>January!D17</f>
        <v>0</v>
      </c>
      <c r="E17" s="4"/>
      <c r="F17" s="27">
        <f>ABS(E17-D17)</f>
        <v>0</v>
      </c>
      <c r="G17" s="8"/>
      <c r="H17" s="8"/>
      <c r="I17" s="8"/>
      <c r="J17" s="8"/>
      <c r="K17" s="8"/>
      <c r="L17" s="8"/>
      <c r="M17" s="55"/>
      <c r="N17" s="51"/>
      <c r="O17" s="56"/>
      <c r="P17" s="43"/>
      <c r="Q17" s="44"/>
      <c r="R17" s="57"/>
      <c r="S17" s="8"/>
      <c r="T17" s="9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 customHeight="1" x14ac:dyDescent="0.2">
      <c r="A18" s="14"/>
      <c r="B18" s="25"/>
      <c r="C18" s="87" t="s">
        <v>6</v>
      </c>
      <c r="D18" s="92">
        <f>January!D18</f>
        <v>0</v>
      </c>
      <c r="E18" s="4"/>
      <c r="F18" s="27">
        <f>ABS(E18-D18)</f>
        <v>0</v>
      </c>
      <c r="G18" s="58"/>
      <c r="H18" s="49"/>
      <c r="I18" s="49"/>
      <c r="J18" s="49"/>
      <c r="K18" s="49"/>
      <c r="L18" s="59"/>
      <c r="M18" s="55"/>
      <c r="N18" s="51"/>
      <c r="O18" s="56"/>
      <c r="P18" s="43"/>
      <c r="Q18" s="44"/>
      <c r="R18" s="57"/>
      <c r="S18" s="8"/>
      <c r="T18" s="9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 customHeight="1" x14ac:dyDescent="0.2">
      <c r="A19" s="14"/>
      <c r="B19" s="25"/>
      <c r="C19" s="88" t="s">
        <v>20</v>
      </c>
      <c r="D19" s="89"/>
      <c r="E19" s="60"/>
      <c r="F19" s="61"/>
      <c r="G19" s="62"/>
      <c r="H19" s="49"/>
      <c r="I19" s="49"/>
      <c r="J19" s="49"/>
      <c r="K19" s="49"/>
      <c r="L19" s="59"/>
      <c r="M19" s="63"/>
      <c r="N19" s="50"/>
      <c r="O19" s="64"/>
      <c r="P19" s="50"/>
      <c r="Q19" s="44"/>
      <c r="R19" s="65"/>
      <c r="S19" s="8"/>
      <c r="T19" s="9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 customHeight="1" x14ac:dyDescent="0.2">
      <c r="A20" s="14"/>
      <c r="B20" s="25"/>
      <c r="C20" s="87" t="s">
        <v>7</v>
      </c>
      <c r="D20" s="92">
        <f>January!D20</f>
        <v>0</v>
      </c>
      <c r="E20" s="4">
        <v>100</v>
      </c>
      <c r="F20" s="27">
        <f t="shared" ref="F20:F27" si="0">ABS(E20-D20)</f>
        <v>100</v>
      </c>
      <c r="G20" s="62"/>
      <c r="H20" s="49"/>
      <c r="I20" s="49"/>
      <c r="J20" s="49"/>
      <c r="K20" s="49"/>
      <c r="L20" s="59"/>
      <c r="M20" s="53"/>
      <c r="N20" s="50"/>
      <c r="O20" s="50"/>
      <c r="P20" s="50"/>
      <c r="Q20" s="66"/>
      <c r="R20" s="54"/>
      <c r="S20" s="8"/>
      <c r="T20" s="9"/>
      <c r="U20" s="3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 customHeight="1" x14ac:dyDescent="0.2">
      <c r="A21" s="14"/>
      <c r="B21" s="25"/>
      <c r="C21" s="87" t="s">
        <v>8</v>
      </c>
      <c r="D21" s="92">
        <f>January!D21</f>
        <v>0</v>
      </c>
      <c r="E21" s="4"/>
      <c r="F21" s="27">
        <f t="shared" si="0"/>
        <v>0</v>
      </c>
      <c r="G21" s="67"/>
      <c r="H21" s="49"/>
      <c r="I21" s="49"/>
      <c r="J21" s="49"/>
      <c r="K21" s="49"/>
      <c r="L21" s="59"/>
      <c r="M21" s="55"/>
      <c r="N21" s="51"/>
      <c r="O21" s="56"/>
      <c r="P21" s="43"/>
      <c r="Q21" s="66"/>
      <c r="R21" s="57"/>
      <c r="S21" s="8"/>
      <c r="T21" s="9"/>
      <c r="U21" s="3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 customHeight="1" x14ac:dyDescent="0.2">
      <c r="A22" s="14"/>
      <c r="B22" s="25"/>
      <c r="C22" s="87" t="s">
        <v>9</v>
      </c>
      <c r="D22" s="92">
        <f>January!D22</f>
        <v>0</v>
      </c>
      <c r="E22" s="4"/>
      <c r="F22" s="27">
        <f t="shared" si="0"/>
        <v>0</v>
      </c>
      <c r="G22" s="68"/>
      <c r="H22" s="49"/>
      <c r="I22" s="49"/>
      <c r="J22" s="49"/>
      <c r="K22" s="49"/>
      <c r="L22" s="59"/>
      <c r="M22" s="63"/>
      <c r="N22" s="50"/>
      <c r="O22" s="64"/>
      <c r="P22" s="50"/>
      <c r="Q22" s="66"/>
      <c r="R22" s="65"/>
      <c r="S22" s="8"/>
      <c r="T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 customHeight="1" x14ac:dyDescent="0.2">
      <c r="A23" s="14"/>
      <c r="B23" s="25"/>
      <c r="C23" s="87" t="s">
        <v>10</v>
      </c>
      <c r="D23" s="92">
        <f>January!D23</f>
        <v>0</v>
      </c>
      <c r="E23" s="4"/>
      <c r="F23" s="27">
        <f t="shared" si="0"/>
        <v>0</v>
      </c>
      <c r="G23" s="62"/>
      <c r="H23" s="49"/>
      <c r="I23" s="49"/>
      <c r="J23" s="49"/>
      <c r="K23" s="49"/>
      <c r="L23" s="59"/>
      <c r="M23" s="53"/>
      <c r="N23" s="50"/>
      <c r="O23" s="50"/>
      <c r="P23" s="50"/>
      <c r="Q23" s="66"/>
      <c r="R23" s="54"/>
      <c r="S23" s="8"/>
      <c r="T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 customHeight="1" x14ac:dyDescent="0.2">
      <c r="A24" s="14"/>
      <c r="B24" s="50"/>
      <c r="C24" s="87" t="s">
        <v>11</v>
      </c>
      <c r="D24" s="92">
        <f>January!D24</f>
        <v>0</v>
      </c>
      <c r="E24" s="4"/>
      <c r="F24" s="27">
        <f t="shared" si="0"/>
        <v>0</v>
      </c>
      <c r="G24" s="62"/>
      <c r="H24" s="49"/>
      <c r="I24" s="49"/>
      <c r="J24" s="49"/>
      <c r="K24" s="49"/>
      <c r="L24" s="59"/>
      <c r="M24" s="55"/>
      <c r="N24" s="66"/>
      <c r="O24" s="66"/>
      <c r="P24" s="66"/>
      <c r="Q24" s="66"/>
      <c r="R24" s="57"/>
      <c r="S24" s="8"/>
      <c r="T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 customHeight="1" x14ac:dyDescent="0.2">
      <c r="A25" s="14"/>
      <c r="B25" s="50"/>
      <c r="C25" s="87" t="s">
        <v>12</v>
      </c>
      <c r="D25" s="92">
        <f>January!D25</f>
        <v>0</v>
      </c>
      <c r="E25" s="4"/>
      <c r="F25" s="27">
        <f t="shared" si="0"/>
        <v>0</v>
      </c>
      <c r="G25" s="67"/>
      <c r="H25" s="49"/>
      <c r="I25" s="49"/>
      <c r="J25" s="49"/>
      <c r="K25" s="49"/>
      <c r="L25" s="59"/>
      <c r="M25" s="48"/>
      <c r="N25" s="9"/>
      <c r="O25" s="9"/>
      <c r="P25" s="9"/>
      <c r="Q25" s="9"/>
      <c r="R25" s="52"/>
      <c r="S25" s="8"/>
      <c r="T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 customHeight="1" x14ac:dyDescent="0.2">
      <c r="A26" s="14"/>
      <c r="B26" s="49"/>
      <c r="C26" s="87" t="s">
        <v>13</v>
      </c>
      <c r="D26" s="92">
        <f>January!D26</f>
        <v>0</v>
      </c>
      <c r="E26" s="4"/>
      <c r="F26" s="27">
        <f t="shared" si="0"/>
        <v>0</v>
      </c>
      <c r="G26" s="48"/>
      <c r="H26" s="49"/>
      <c r="I26" s="49"/>
      <c r="J26" s="49"/>
      <c r="K26" s="49"/>
      <c r="L26" s="59"/>
      <c r="M26" s="48"/>
      <c r="N26" s="9"/>
      <c r="O26" s="9"/>
      <c r="P26" s="9"/>
      <c r="Q26" s="9"/>
      <c r="R26" s="52"/>
      <c r="S26" s="8"/>
      <c r="T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 customHeight="1" x14ac:dyDescent="0.2">
      <c r="A27" s="14"/>
      <c r="B27" s="49"/>
      <c r="C27" s="87" t="s">
        <v>3</v>
      </c>
      <c r="D27" s="92">
        <f>January!D27</f>
        <v>0</v>
      </c>
      <c r="E27" s="4"/>
      <c r="F27" s="27">
        <f t="shared" si="0"/>
        <v>0</v>
      </c>
      <c r="G27" s="48"/>
      <c r="H27" s="49"/>
      <c r="I27" s="49"/>
      <c r="J27" s="49"/>
      <c r="K27" s="49"/>
      <c r="L27" s="59"/>
      <c r="M27" s="48"/>
      <c r="N27" s="9"/>
      <c r="O27" s="9"/>
      <c r="P27" s="9"/>
      <c r="Q27" s="9"/>
      <c r="R27" s="52"/>
      <c r="S27" s="8"/>
      <c r="T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customHeight="1" x14ac:dyDescent="0.2">
      <c r="A28" s="14"/>
      <c r="B28" s="49"/>
      <c r="C28" s="33" t="s">
        <v>4</v>
      </c>
      <c r="D28" s="37">
        <f>SUM(D15:D27)</f>
        <v>0</v>
      </c>
      <c r="E28" s="37">
        <f>SUM(E15:E27)</f>
        <v>100</v>
      </c>
      <c r="F28" s="69">
        <f>SUM(F15:F27)</f>
        <v>100</v>
      </c>
      <c r="G28" s="48"/>
      <c r="H28" s="49"/>
      <c r="I28" s="49"/>
      <c r="J28" s="49"/>
      <c r="K28" s="49"/>
      <c r="L28" s="59"/>
      <c r="M28" s="48"/>
      <c r="N28" s="9"/>
      <c r="O28" s="9"/>
      <c r="P28" s="9"/>
      <c r="Q28" s="9"/>
      <c r="R28" s="52"/>
      <c r="S28" s="8"/>
      <c r="T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 customHeight="1" x14ac:dyDescent="0.2">
      <c r="A29" s="14"/>
      <c r="B29" s="49"/>
      <c r="C29" s="114" t="s">
        <v>41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06" t="s">
        <v>21</v>
      </c>
      <c r="N29" s="107"/>
      <c r="O29" s="107"/>
      <c r="P29" s="107"/>
      <c r="Q29" s="107"/>
      <c r="R29" s="108"/>
      <c r="S29" s="8"/>
      <c r="T29" s="9"/>
      <c r="U29" s="3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 customHeight="1" x14ac:dyDescent="0.2">
      <c r="A30" s="14"/>
      <c r="B30" s="49"/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09"/>
      <c r="N30" s="110"/>
      <c r="O30" s="110"/>
      <c r="P30" s="110"/>
      <c r="Q30" s="110"/>
      <c r="R30" s="111"/>
      <c r="S30" s="8"/>
      <c r="T30" s="9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 customHeight="1" x14ac:dyDescent="0.25">
      <c r="A31" s="14"/>
      <c r="B31" s="8"/>
      <c r="C31" s="70"/>
      <c r="D31" s="9"/>
      <c r="E31" s="9"/>
      <c r="F31" s="9"/>
      <c r="G31" s="49"/>
      <c r="H31" s="9"/>
      <c r="I31" s="9"/>
      <c r="J31" s="9"/>
      <c r="K31" s="9"/>
      <c r="L31" s="9"/>
      <c r="M31" s="40"/>
      <c r="N31" s="71" t="s">
        <v>23</v>
      </c>
      <c r="O31" s="19"/>
      <c r="P31" s="19"/>
      <c r="Q31" s="19"/>
      <c r="R31" s="72"/>
      <c r="S31" s="9"/>
      <c r="T31" s="9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 customHeight="1" x14ac:dyDescent="0.2">
      <c r="A32" s="14"/>
      <c r="B32" s="8"/>
      <c r="C32" s="70"/>
      <c r="D32" s="9"/>
      <c r="E32" s="9"/>
      <c r="F32" s="9"/>
      <c r="G32" s="9"/>
      <c r="H32" s="9"/>
      <c r="I32" s="9"/>
      <c r="J32" s="9"/>
      <c r="K32" s="9"/>
      <c r="L32" s="9"/>
      <c r="M32" s="73"/>
      <c r="N32" s="123"/>
      <c r="O32" s="124"/>
      <c r="P32" s="124"/>
      <c r="Q32" s="125"/>
      <c r="R32" s="72"/>
      <c r="S32" s="9"/>
      <c r="T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 customHeight="1" x14ac:dyDescent="0.2">
      <c r="A33" s="14"/>
      <c r="B33" s="49"/>
      <c r="C33" s="70"/>
      <c r="D33" s="9"/>
      <c r="E33" s="9"/>
      <c r="F33" s="9"/>
      <c r="G33" s="9"/>
      <c r="H33" s="9"/>
      <c r="I33" s="9"/>
      <c r="J33" s="9"/>
      <c r="K33" s="9"/>
      <c r="L33" s="9"/>
      <c r="M33" s="73"/>
      <c r="N33" s="126"/>
      <c r="O33" s="127"/>
      <c r="P33" s="127"/>
      <c r="Q33" s="128"/>
      <c r="R33" s="72"/>
      <c r="S33" s="8"/>
      <c r="T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 customHeight="1" x14ac:dyDescent="0.2">
      <c r="A34" s="14"/>
      <c r="B34" s="49"/>
      <c r="C34" s="70"/>
      <c r="D34" s="9"/>
      <c r="E34" s="9"/>
      <c r="F34" s="9"/>
      <c r="G34" s="49"/>
      <c r="H34" s="9"/>
      <c r="I34" s="9"/>
      <c r="J34" s="9"/>
      <c r="K34" s="9"/>
      <c r="L34" s="9"/>
      <c r="M34" s="73"/>
      <c r="N34" s="126"/>
      <c r="O34" s="127"/>
      <c r="P34" s="127"/>
      <c r="Q34" s="128"/>
      <c r="R34" s="72"/>
      <c r="S34" s="8"/>
      <c r="T34" s="9"/>
      <c r="U34" s="30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5.75" customHeight="1" x14ac:dyDescent="0.2">
      <c r="A35" s="14"/>
      <c r="B35" s="49"/>
      <c r="C35" s="70"/>
      <c r="D35" s="9"/>
      <c r="E35" s="9"/>
      <c r="F35" s="9"/>
      <c r="G35" s="49"/>
      <c r="H35" s="9"/>
      <c r="I35" s="9"/>
      <c r="J35" s="9"/>
      <c r="K35" s="9"/>
      <c r="L35" s="9"/>
      <c r="M35" s="73"/>
      <c r="N35" s="129"/>
      <c r="O35" s="130"/>
      <c r="P35" s="130"/>
      <c r="Q35" s="131"/>
      <c r="R35" s="72"/>
      <c r="S35" s="9"/>
      <c r="T35" s="9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.75" customHeight="1" x14ac:dyDescent="0.25">
      <c r="A36" s="14"/>
      <c r="B36" s="49"/>
      <c r="C36" s="70"/>
      <c r="D36" s="9"/>
      <c r="E36" s="9"/>
      <c r="F36" s="9"/>
      <c r="G36" s="49"/>
      <c r="H36" s="9"/>
      <c r="I36" s="9"/>
      <c r="J36" s="9"/>
      <c r="K36" s="9"/>
      <c r="L36" s="9"/>
      <c r="M36" s="73"/>
      <c r="N36" s="71" t="s">
        <v>24</v>
      </c>
      <c r="O36" s="19"/>
      <c r="P36" s="19"/>
      <c r="Q36" s="19"/>
      <c r="R36" s="72"/>
      <c r="S36" s="9"/>
      <c r="T36" s="9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75" customHeight="1" x14ac:dyDescent="0.2">
      <c r="A37" s="14"/>
      <c r="B37" s="9"/>
      <c r="C37" s="70"/>
      <c r="D37" s="9"/>
      <c r="E37" s="9"/>
      <c r="F37" s="9"/>
      <c r="G37" s="25"/>
      <c r="H37" s="9"/>
      <c r="I37" s="9"/>
      <c r="J37" s="9"/>
      <c r="K37" s="9"/>
      <c r="L37" s="9"/>
      <c r="M37" s="73"/>
      <c r="N37" s="123"/>
      <c r="O37" s="124"/>
      <c r="P37" s="124"/>
      <c r="Q37" s="125"/>
      <c r="R37" s="72"/>
      <c r="S37" s="9"/>
      <c r="T37" s="9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75" customHeight="1" x14ac:dyDescent="0.2">
      <c r="A38" s="14"/>
      <c r="B38" s="74"/>
      <c r="C38" s="70"/>
      <c r="D38" s="9"/>
      <c r="E38" s="9"/>
      <c r="F38" s="9"/>
      <c r="G38" s="9"/>
      <c r="H38" s="9"/>
      <c r="I38" s="9"/>
      <c r="J38" s="9"/>
      <c r="K38" s="9"/>
      <c r="L38" s="9"/>
      <c r="M38" s="75"/>
      <c r="N38" s="126"/>
      <c r="O38" s="127"/>
      <c r="P38" s="127"/>
      <c r="Q38" s="128"/>
      <c r="R38" s="7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75" customHeight="1" x14ac:dyDescent="0.2">
      <c r="A39" s="14"/>
      <c r="B39" s="74"/>
      <c r="C39" s="70"/>
      <c r="D39" s="9"/>
      <c r="E39" s="9"/>
      <c r="F39" s="9"/>
      <c r="G39" s="9"/>
      <c r="H39" s="9"/>
      <c r="I39" s="9"/>
      <c r="J39" s="9"/>
      <c r="K39" s="9"/>
      <c r="L39" s="9"/>
      <c r="M39" s="75"/>
      <c r="N39" s="126"/>
      <c r="O39" s="127"/>
      <c r="P39" s="127"/>
      <c r="Q39" s="128"/>
      <c r="R39" s="7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75" customHeight="1" x14ac:dyDescent="0.2">
      <c r="A40" s="14"/>
      <c r="B40" s="74"/>
      <c r="C40" s="70"/>
      <c r="D40" s="9"/>
      <c r="E40" s="9"/>
      <c r="F40" s="9"/>
      <c r="G40" s="9"/>
      <c r="H40" s="9"/>
      <c r="I40" s="9"/>
      <c r="J40" s="9"/>
      <c r="K40" s="9"/>
      <c r="L40" s="9"/>
      <c r="M40" s="75"/>
      <c r="N40" s="129"/>
      <c r="O40" s="130"/>
      <c r="P40" s="130"/>
      <c r="Q40" s="131"/>
      <c r="R40" s="7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75" customHeight="1" x14ac:dyDescent="0.4">
      <c r="A41" s="14"/>
      <c r="B41" s="74"/>
      <c r="C41" s="70"/>
      <c r="D41" s="9"/>
      <c r="E41" s="9"/>
      <c r="F41" s="9"/>
      <c r="G41" s="9"/>
      <c r="H41" s="9"/>
      <c r="I41" s="9"/>
      <c r="J41" s="9"/>
      <c r="K41" s="9"/>
      <c r="L41" s="59"/>
      <c r="M41" s="75"/>
      <c r="N41" s="71" t="s">
        <v>25</v>
      </c>
      <c r="O41" s="19"/>
      <c r="P41" s="19"/>
      <c r="Q41" s="19"/>
      <c r="R41" s="76"/>
      <c r="S41" s="9"/>
      <c r="T41" s="77"/>
      <c r="U41" s="74"/>
      <c r="V41" s="74"/>
      <c r="W41" s="74"/>
      <c r="X41" s="30"/>
      <c r="Y41" s="30"/>
      <c r="Z41" s="30"/>
      <c r="AA41" s="30"/>
      <c r="AB41" s="30"/>
      <c r="AC41" s="30"/>
      <c r="AD41" s="30"/>
      <c r="AE41" s="30"/>
      <c r="AF41" s="9"/>
      <c r="AG41" s="9"/>
      <c r="AH41" s="9"/>
      <c r="AI41" s="9"/>
    </row>
    <row r="42" spans="1:35" ht="15.75" customHeight="1" x14ac:dyDescent="0.2">
      <c r="A42" s="14"/>
      <c r="B42" s="74"/>
      <c r="C42" s="70"/>
      <c r="D42" s="9"/>
      <c r="E42" s="9"/>
      <c r="F42" s="9"/>
      <c r="G42" s="9"/>
      <c r="H42" s="9"/>
      <c r="I42" s="9"/>
      <c r="J42" s="9"/>
      <c r="K42" s="9"/>
      <c r="L42" s="59"/>
      <c r="M42" s="75"/>
      <c r="N42" s="123"/>
      <c r="O42" s="124"/>
      <c r="P42" s="124"/>
      <c r="Q42" s="125"/>
      <c r="R42" s="76"/>
      <c r="S42" s="74"/>
      <c r="T42" s="74"/>
      <c r="U42" s="74"/>
      <c r="V42" s="74"/>
      <c r="W42" s="74"/>
      <c r="X42" s="30"/>
      <c r="Y42" s="30"/>
      <c r="Z42" s="30"/>
      <c r="AA42" s="30"/>
      <c r="AB42" s="30"/>
      <c r="AC42" s="30"/>
      <c r="AD42" s="30"/>
      <c r="AE42" s="30"/>
      <c r="AF42" s="9"/>
      <c r="AG42" s="9"/>
      <c r="AH42" s="9"/>
      <c r="AI42" s="9"/>
    </row>
    <row r="43" spans="1:35" ht="15.75" customHeight="1" x14ac:dyDescent="0.4">
      <c r="A43" s="14"/>
      <c r="B43" s="74"/>
      <c r="C43" s="70"/>
      <c r="D43" s="9"/>
      <c r="E43" s="9"/>
      <c r="F43" s="9"/>
      <c r="G43" s="9"/>
      <c r="H43" s="9"/>
      <c r="I43" s="9"/>
      <c r="J43" s="9"/>
      <c r="K43" s="9"/>
      <c r="L43" s="59"/>
      <c r="M43" s="78"/>
      <c r="N43" s="126"/>
      <c r="O43" s="127"/>
      <c r="P43" s="127"/>
      <c r="Q43" s="128"/>
      <c r="R43" s="79"/>
      <c r="S43" s="74"/>
      <c r="T43" s="74"/>
      <c r="U43" s="74"/>
      <c r="V43" s="74"/>
      <c r="W43" s="74"/>
      <c r="X43" s="30"/>
      <c r="Y43" s="30"/>
      <c r="Z43" s="30"/>
      <c r="AA43" s="30"/>
      <c r="AB43" s="30"/>
      <c r="AC43" s="30"/>
      <c r="AD43" s="30"/>
      <c r="AE43" s="30"/>
      <c r="AF43" s="9"/>
      <c r="AG43" s="9"/>
      <c r="AH43" s="9"/>
      <c r="AI43" s="9"/>
    </row>
    <row r="44" spans="1:35" ht="15.75" customHeight="1" x14ac:dyDescent="0.4">
      <c r="A44" s="14"/>
      <c r="B44" s="74"/>
      <c r="C44" s="102" t="s">
        <v>42</v>
      </c>
      <c r="D44" s="103"/>
      <c r="E44" s="103"/>
      <c r="F44" s="103"/>
      <c r="G44" s="103"/>
      <c r="H44" s="103"/>
      <c r="I44" s="103"/>
      <c r="J44" s="98">
        <f>Data!$D$9</f>
        <v>2780</v>
      </c>
      <c r="K44" s="98"/>
      <c r="L44" s="99"/>
      <c r="M44" s="78"/>
      <c r="N44" s="129"/>
      <c r="O44" s="130"/>
      <c r="P44" s="130"/>
      <c r="Q44" s="131"/>
      <c r="R44" s="79"/>
      <c r="S44" s="74"/>
      <c r="T44" s="74"/>
      <c r="U44" s="74"/>
      <c r="V44" s="74"/>
      <c r="W44" s="74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</row>
    <row r="45" spans="1:35" ht="15.75" customHeight="1" x14ac:dyDescent="0.4">
      <c r="A45" s="14"/>
      <c r="B45" s="74"/>
      <c r="C45" s="104"/>
      <c r="D45" s="105"/>
      <c r="E45" s="105"/>
      <c r="F45" s="105"/>
      <c r="G45" s="105"/>
      <c r="H45" s="105"/>
      <c r="I45" s="105"/>
      <c r="J45" s="100"/>
      <c r="K45" s="100"/>
      <c r="L45" s="101"/>
      <c r="M45" s="80"/>
      <c r="N45" s="81"/>
      <c r="O45" s="81"/>
      <c r="P45" s="82"/>
      <c r="Q45" s="82"/>
      <c r="R45" s="83"/>
      <c r="S45" s="74"/>
      <c r="T45" s="74"/>
      <c r="U45" s="74"/>
      <c r="V45" s="74"/>
      <c r="W45" s="74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</row>
    <row r="46" spans="1:35" ht="15.75" customHeight="1" x14ac:dyDescent="0.2">
      <c r="A46" s="14"/>
      <c r="B46" s="7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4"/>
      <c r="Q46" s="74"/>
      <c r="R46" s="9"/>
      <c r="S46" s="74"/>
      <c r="T46" s="74"/>
      <c r="U46" s="74"/>
      <c r="V46" s="74"/>
      <c r="W46" s="74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</row>
    <row r="47" spans="1:35" ht="15.75" customHeight="1" x14ac:dyDescent="0.2">
      <c r="A47" s="14"/>
      <c r="B47" s="7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74"/>
      <c r="Q47" s="74"/>
      <c r="R47" s="9"/>
      <c r="S47" s="74"/>
      <c r="T47" s="74"/>
      <c r="U47" s="74"/>
      <c r="V47" s="74"/>
      <c r="W47" s="74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</row>
    <row r="48" spans="1:35" ht="15.75" customHeight="1" x14ac:dyDescent="0.2">
      <c r="A48" s="14"/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74"/>
      <c r="Q48" s="74"/>
      <c r="R48" s="9"/>
      <c r="S48" s="74"/>
      <c r="T48" s="74"/>
      <c r="U48" s="74"/>
      <c r="V48" s="74"/>
      <c r="W48" s="74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</row>
    <row r="49" spans="1:35" ht="15.75" customHeight="1" x14ac:dyDescent="0.2">
      <c r="A49" s="14"/>
      <c r="B49" s="7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9"/>
      <c r="P49" s="74"/>
      <c r="Q49" s="74"/>
      <c r="R49" s="9"/>
      <c r="S49" s="74"/>
      <c r="T49" s="74"/>
      <c r="U49" s="74"/>
      <c r="V49" s="74"/>
      <c r="W49" s="74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</row>
    <row r="50" spans="1:35" ht="15.75" customHeight="1" x14ac:dyDescent="0.2">
      <c r="A50" s="14"/>
      <c r="B50" s="7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9"/>
      <c r="P50" s="74"/>
      <c r="Q50" s="74"/>
      <c r="R50" s="9"/>
      <c r="S50" s="74"/>
      <c r="T50" s="74"/>
      <c r="U50" s="74"/>
      <c r="V50" s="74"/>
      <c r="W50" s="74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</row>
    <row r="51" spans="1:35" ht="15.75" customHeight="1" x14ac:dyDescent="0.2">
      <c r="A51" s="14"/>
      <c r="B51" s="7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9"/>
      <c r="P51" s="74"/>
      <c r="Q51" s="74"/>
      <c r="R51" s="9"/>
      <c r="S51" s="74"/>
      <c r="T51" s="74"/>
      <c r="U51" s="74"/>
      <c r="V51" s="74"/>
      <c r="W51" s="74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</row>
    <row r="52" spans="1:35" ht="15.75" customHeight="1" x14ac:dyDescent="0.2">
      <c r="A52" s="14"/>
      <c r="B52" s="7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9"/>
      <c r="P52" s="74"/>
      <c r="Q52" s="74"/>
      <c r="R52" s="9"/>
      <c r="S52" s="74"/>
      <c r="T52" s="74"/>
      <c r="U52" s="74"/>
      <c r="V52" s="74"/>
      <c r="W52" s="74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</row>
    <row r="53" spans="1:35" ht="15.75" customHeight="1" x14ac:dyDescent="0.2">
      <c r="A53" s="14"/>
      <c r="B53" s="7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9"/>
      <c r="P53" s="74"/>
      <c r="Q53" s="74"/>
      <c r="R53" s="9"/>
      <c r="S53" s="74"/>
      <c r="T53" s="74"/>
      <c r="U53" s="74"/>
      <c r="V53" s="74"/>
      <c r="W53" s="74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</row>
    <row r="54" spans="1:35" ht="15.75" customHeight="1" x14ac:dyDescent="0.2">
      <c r="A54" s="14"/>
      <c r="B54" s="7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9"/>
      <c r="P54" s="74"/>
      <c r="Q54" s="74"/>
      <c r="R54" s="9"/>
      <c r="S54" s="74"/>
      <c r="T54" s="74"/>
      <c r="U54" s="74"/>
      <c r="V54" s="74"/>
      <c r="W54" s="74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</row>
    <row r="55" spans="1:35" ht="15.75" customHeight="1" x14ac:dyDescent="0.2">
      <c r="A55" s="14"/>
      <c r="B55" s="7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9"/>
      <c r="P55" s="74"/>
      <c r="Q55" s="74"/>
      <c r="R55" s="9"/>
      <c r="S55" s="74"/>
      <c r="T55" s="74"/>
      <c r="U55" s="74"/>
      <c r="V55" s="74"/>
      <c r="W55" s="74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</row>
    <row r="56" spans="1:35" ht="15.75" customHeight="1" x14ac:dyDescent="0.2">
      <c r="A56" s="14"/>
      <c r="B56" s="7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9"/>
      <c r="P56" s="74"/>
      <c r="Q56" s="74"/>
      <c r="R56" s="9"/>
      <c r="S56" s="74"/>
      <c r="T56" s="74"/>
      <c r="U56" s="74"/>
      <c r="V56" s="74"/>
      <c r="W56" s="74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</row>
    <row r="57" spans="1:35" ht="15.75" customHeight="1" x14ac:dyDescent="0.2">
      <c r="A57" s="14"/>
      <c r="B57" s="7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9"/>
      <c r="P57" s="74"/>
      <c r="Q57" s="74"/>
      <c r="R57" s="9"/>
      <c r="S57" s="74"/>
      <c r="T57" s="74"/>
      <c r="U57" s="74"/>
      <c r="V57" s="74"/>
      <c r="W57" s="74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</row>
    <row r="58" spans="1:35" ht="15.75" customHeight="1" x14ac:dyDescent="0.2">
      <c r="A58" s="14"/>
      <c r="B58" s="7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9"/>
      <c r="P58" s="74"/>
      <c r="Q58" s="74"/>
      <c r="R58" s="9"/>
      <c r="S58" s="74"/>
      <c r="T58" s="74"/>
      <c r="U58" s="74"/>
      <c r="V58" s="74"/>
      <c r="W58" s="74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</row>
    <row r="59" spans="1:35" ht="15.75" customHeight="1" x14ac:dyDescent="0.2">
      <c r="A59" s="14"/>
      <c r="B59" s="7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9"/>
      <c r="P59" s="74"/>
      <c r="Q59" s="74"/>
      <c r="R59" s="9"/>
      <c r="S59" s="74"/>
      <c r="T59" s="74"/>
      <c r="U59" s="74"/>
      <c r="V59" s="74"/>
      <c r="W59" s="74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</row>
    <row r="60" spans="1:35" ht="15.75" customHeight="1" x14ac:dyDescent="0.2">
      <c r="A60" s="14"/>
      <c r="B60" s="8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9"/>
      <c r="P60" s="74"/>
      <c r="Q60" s="74"/>
      <c r="R60" s="9"/>
      <c r="S60" s="74"/>
      <c r="T60" s="74"/>
      <c r="U60" s="74"/>
      <c r="V60" s="74"/>
      <c r="W60" s="74"/>
      <c r="X60" s="30"/>
      <c r="Y60" s="30"/>
      <c r="Z60" s="30"/>
      <c r="AA60" s="30"/>
      <c r="AB60" s="30"/>
      <c r="AC60" s="30"/>
      <c r="AD60" s="30"/>
      <c r="AE60" s="30"/>
      <c r="AF60" s="9"/>
      <c r="AG60" s="9"/>
      <c r="AH60" s="9"/>
      <c r="AI60" s="9"/>
    </row>
    <row r="61" spans="1:35" ht="15.75" customHeight="1" x14ac:dyDescent="0.2">
      <c r="A61" s="14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9"/>
      <c r="P61" s="74"/>
      <c r="Q61" s="74"/>
      <c r="R61" s="9"/>
      <c r="S61" s="74"/>
      <c r="T61" s="74"/>
      <c r="U61" s="74"/>
      <c r="V61" s="74"/>
      <c r="W61" s="74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</row>
    <row r="62" spans="1:35" ht="15.75" customHeight="1" x14ac:dyDescent="0.2">
      <c r="A62" s="14"/>
      <c r="B62" s="84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  <c r="O62" s="9"/>
      <c r="P62" s="74"/>
      <c r="Q62" s="74"/>
      <c r="R62" s="9"/>
      <c r="S62" s="74"/>
      <c r="T62" s="74"/>
      <c r="U62" s="74"/>
      <c r="V62" s="74"/>
      <c r="W62" s="74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</row>
    <row r="63" spans="1:35" ht="15.75" customHeight="1" x14ac:dyDescent="0.2">
      <c r="A63" s="14"/>
      <c r="B63" s="84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  <c r="O63" s="9"/>
      <c r="P63" s="74"/>
      <c r="Q63" s="74"/>
      <c r="R63" s="9"/>
      <c r="S63" s="74"/>
      <c r="T63" s="74"/>
      <c r="U63" s="74"/>
      <c r="V63" s="74"/>
      <c r="W63" s="74"/>
      <c r="X63" s="30"/>
      <c r="Y63" s="30"/>
      <c r="Z63" s="30"/>
      <c r="AA63" s="30"/>
      <c r="AB63" s="30"/>
      <c r="AC63" s="30"/>
      <c r="AD63" s="30"/>
      <c r="AE63" s="30"/>
      <c r="AF63" s="9"/>
      <c r="AG63" s="9"/>
      <c r="AH63" s="9"/>
      <c r="AI63" s="9"/>
    </row>
    <row r="64" spans="1:35" ht="15.75" customHeight="1" x14ac:dyDescent="0.2">
      <c r="A64" s="14"/>
      <c r="B64" s="84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  <c r="O64" s="9"/>
      <c r="P64" s="74"/>
      <c r="Q64" s="74"/>
      <c r="R64" s="9"/>
      <c r="S64" s="74"/>
      <c r="T64" s="74"/>
      <c r="U64" s="74"/>
      <c r="V64" s="74"/>
      <c r="W64" s="74"/>
      <c r="X64" s="30"/>
      <c r="Y64" s="30"/>
      <c r="Z64" s="30"/>
      <c r="AA64" s="30"/>
      <c r="AB64" s="30"/>
      <c r="AC64" s="30"/>
      <c r="AD64" s="30"/>
      <c r="AE64" s="30"/>
      <c r="AF64" s="9"/>
      <c r="AG64" s="9"/>
      <c r="AH64" s="9"/>
      <c r="AI64" s="9"/>
    </row>
    <row r="65" spans="1:35" ht="15.75" customHeight="1" x14ac:dyDescent="0.2">
      <c r="A65" s="14"/>
      <c r="B65" s="84"/>
      <c r="C65" s="84"/>
      <c r="D65" s="84"/>
      <c r="E65" s="84"/>
      <c r="F65" s="84"/>
      <c r="G65" s="84"/>
      <c r="H65" s="84"/>
      <c r="I65" s="84"/>
      <c r="J65" s="84"/>
      <c r="K65" s="8"/>
      <c r="L65" s="8"/>
      <c r="M65" s="9"/>
      <c r="N65" s="8"/>
      <c r="O65" s="9"/>
      <c r="P65" s="74"/>
      <c r="Q65" s="74"/>
      <c r="R65" s="9"/>
      <c r="S65" s="74"/>
      <c r="T65" s="74"/>
      <c r="U65" s="30"/>
      <c r="V65" s="30"/>
      <c r="W65" s="30"/>
      <c r="X65" s="30"/>
      <c r="Y65" s="30"/>
      <c r="Z65" s="30"/>
      <c r="AA65" s="122"/>
      <c r="AB65" s="121"/>
      <c r="AC65" s="120"/>
      <c r="AD65" s="121"/>
      <c r="AE65" s="121"/>
      <c r="AF65" s="9"/>
      <c r="AG65" s="9"/>
      <c r="AH65" s="9"/>
      <c r="AI65" s="9"/>
    </row>
    <row r="66" spans="1:35" ht="15.75" customHeight="1" x14ac:dyDescent="0.2">
      <c r="A66" s="14"/>
      <c r="B66" s="84"/>
      <c r="C66" s="84"/>
      <c r="D66" s="84"/>
      <c r="E66" s="84"/>
      <c r="F66" s="84"/>
      <c r="G66" s="84"/>
      <c r="H66" s="84"/>
      <c r="I66" s="84"/>
      <c r="J66" s="84"/>
      <c r="K66" s="8"/>
      <c r="L66" s="8"/>
      <c r="M66" s="9"/>
      <c r="N66" s="8"/>
      <c r="O66" s="9"/>
      <c r="P66" s="74"/>
      <c r="Q66" s="74"/>
      <c r="R66" s="9"/>
      <c r="S66" s="74"/>
      <c r="T66" s="74"/>
      <c r="U66" s="30"/>
      <c r="V66" s="30"/>
      <c r="W66" s="30"/>
      <c r="X66" s="30"/>
      <c r="Y66" s="30"/>
      <c r="Z66" s="85"/>
      <c r="AA66" s="121"/>
      <c r="AB66" s="121"/>
      <c r="AC66" s="121"/>
      <c r="AD66" s="121"/>
      <c r="AE66" s="121"/>
      <c r="AF66" s="9"/>
      <c r="AG66" s="9"/>
      <c r="AH66" s="9"/>
      <c r="AI66" s="9"/>
    </row>
    <row r="67" spans="1:35" ht="15.75" customHeight="1" x14ac:dyDescent="0.2">
      <c r="A67" s="14"/>
      <c r="B67" s="84"/>
      <c r="C67" s="84"/>
      <c r="D67" s="84"/>
      <c r="E67" s="84"/>
      <c r="F67" s="84"/>
      <c r="G67" s="84"/>
      <c r="H67" s="84"/>
      <c r="I67" s="84"/>
      <c r="J67" s="84"/>
      <c r="K67" s="8"/>
      <c r="L67" s="8"/>
      <c r="M67" s="9"/>
      <c r="N67" s="8"/>
      <c r="O67" s="9"/>
      <c r="P67" s="74"/>
      <c r="Q67" s="74"/>
      <c r="R67" s="9"/>
      <c r="S67" s="74"/>
      <c r="T67" s="74"/>
      <c r="U67" s="74"/>
      <c r="V67" s="74"/>
      <c r="W67" s="74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</row>
    <row r="68" spans="1:35" ht="15.75" customHeight="1" x14ac:dyDescent="0.2">
      <c r="A68" s="14"/>
      <c r="B68" s="84"/>
      <c r="C68" s="84"/>
      <c r="D68" s="84"/>
      <c r="E68" s="84"/>
      <c r="F68" s="84"/>
      <c r="G68" s="84"/>
      <c r="H68" s="84"/>
      <c r="I68" s="84"/>
      <c r="J68" s="84"/>
      <c r="K68" s="8"/>
      <c r="L68" s="8"/>
      <c r="M68" s="9"/>
      <c r="N68" s="8"/>
      <c r="O68" s="9"/>
      <c r="P68" s="74"/>
      <c r="Q68" s="74"/>
      <c r="R68" s="9"/>
      <c r="S68" s="7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75" customHeight="1" x14ac:dyDescent="0.2">
      <c r="A69" s="14"/>
      <c r="B69" s="84"/>
      <c r="C69" s="84"/>
      <c r="D69" s="84"/>
      <c r="E69" s="84"/>
      <c r="F69" s="84"/>
      <c r="G69" s="84"/>
      <c r="H69" s="84"/>
      <c r="I69" s="84"/>
      <c r="J69" s="84"/>
      <c r="K69" s="8"/>
      <c r="L69" s="8"/>
      <c r="M69" s="9"/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75" customHeight="1" x14ac:dyDescent="0.2">
      <c r="A70" s="14"/>
      <c r="B70" s="84"/>
      <c r="C70" s="84"/>
      <c r="D70" s="84"/>
      <c r="E70" s="84"/>
      <c r="F70" s="84"/>
      <c r="G70" s="84"/>
      <c r="H70" s="84"/>
      <c r="I70" s="84"/>
      <c r="J70" s="84"/>
      <c r="K70" s="8"/>
      <c r="L70" s="8"/>
      <c r="M70" s="9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75" customHeight="1" x14ac:dyDescent="0.2">
      <c r="A71" s="14"/>
      <c r="B71" s="84"/>
      <c r="C71" s="84"/>
      <c r="D71" s="84"/>
      <c r="E71" s="84"/>
      <c r="F71" s="84"/>
      <c r="G71" s="84"/>
      <c r="H71" s="84"/>
      <c r="I71" s="84"/>
      <c r="J71" s="84"/>
      <c r="K71" s="8"/>
      <c r="L71" s="8"/>
      <c r="M71" s="9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75" customHeight="1" x14ac:dyDescent="0.2">
      <c r="A72" s="14"/>
      <c r="B72" s="84"/>
      <c r="C72" s="84"/>
      <c r="D72" s="84"/>
      <c r="E72" s="84"/>
      <c r="F72" s="84"/>
      <c r="G72" s="84"/>
      <c r="H72" s="84"/>
      <c r="I72" s="84"/>
      <c r="J72" s="84"/>
      <c r="K72" s="8"/>
      <c r="L72" s="8"/>
      <c r="M72" s="9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75" customHeight="1" x14ac:dyDescent="0.2">
      <c r="A73" s="14"/>
      <c r="B73" s="84"/>
      <c r="C73" s="84"/>
      <c r="D73" s="84"/>
      <c r="E73" s="84"/>
      <c r="F73" s="84"/>
      <c r="G73" s="84"/>
      <c r="H73" s="84"/>
      <c r="I73" s="84"/>
      <c r="J73" s="84"/>
      <c r="K73" s="8"/>
      <c r="L73" s="8"/>
      <c r="M73" s="9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75" customHeight="1" x14ac:dyDescent="0.2">
      <c r="A74" s="14"/>
      <c r="B74" s="84"/>
      <c r="C74" s="84"/>
      <c r="D74" s="84"/>
      <c r="E74" s="84"/>
      <c r="F74" s="84"/>
      <c r="G74" s="84"/>
      <c r="H74" s="84"/>
      <c r="I74" s="84"/>
      <c r="J74" s="84"/>
      <c r="K74" s="8"/>
      <c r="L74" s="8"/>
      <c r="M74" s="9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75" customHeight="1" x14ac:dyDescent="0.2">
      <c r="A75" s="14"/>
      <c r="B75" s="84"/>
      <c r="C75" s="84"/>
      <c r="D75" s="84"/>
      <c r="E75" s="84"/>
      <c r="F75" s="84"/>
      <c r="G75" s="84"/>
      <c r="H75" s="84"/>
      <c r="I75" s="84"/>
      <c r="J75" s="84"/>
      <c r="K75" s="8"/>
      <c r="L75" s="8"/>
      <c r="M75" s="9"/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75" customHeight="1" x14ac:dyDescent="0.2">
      <c r="A76" s="14"/>
      <c r="B76" s="84"/>
      <c r="C76" s="84"/>
      <c r="D76" s="84"/>
      <c r="E76" s="84"/>
      <c r="F76" s="84"/>
      <c r="G76" s="84"/>
      <c r="H76" s="84"/>
      <c r="I76" s="84"/>
      <c r="J76" s="84"/>
      <c r="K76" s="8"/>
      <c r="L76" s="8"/>
      <c r="M76" s="9"/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75" customHeight="1" x14ac:dyDescent="0.2">
      <c r="A77" s="14"/>
      <c r="B77" s="84"/>
      <c r="C77" s="84"/>
      <c r="D77" s="84"/>
      <c r="E77" s="84"/>
      <c r="F77" s="84"/>
      <c r="G77" s="84"/>
      <c r="H77" s="84"/>
      <c r="I77" s="84"/>
      <c r="J77" s="84"/>
      <c r="K77" s="8"/>
      <c r="L77" s="8"/>
      <c r="M77" s="9"/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75" customHeight="1" x14ac:dyDescent="0.2">
      <c r="A78" s="14"/>
      <c r="B78" s="84"/>
      <c r="C78" s="84"/>
      <c r="D78" s="84"/>
      <c r="E78" s="84"/>
      <c r="F78" s="84"/>
      <c r="G78" s="84"/>
      <c r="H78" s="84"/>
      <c r="I78" s="84"/>
      <c r="J78" s="84"/>
      <c r="K78" s="8"/>
      <c r="L78" s="8"/>
      <c r="M78" s="9"/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75" customHeight="1" x14ac:dyDescent="0.2">
      <c r="A79" s="14"/>
      <c r="B79" s="84"/>
      <c r="C79" s="84"/>
      <c r="D79" s="84"/>
      <c r="E79" s="84"/>
      <c r="F79" s="84"/>
      <c r="G79" s="84"/>
      <c r="H79" s="84"/>
      <c r="I79" s="84"/>
      <c r="J79" s="84"/>
      <c r="K79" s="8"/>
      <c r="L79" s="8"/>
      <c r="M79" s="9"/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75" customHeight="1" x14ac:dyDescent="0.2">
      <c r="A80" s="14"/>
      <c r="B80" s="84"/>
      <c r="C80" s="84"/>
      <c r="D80" s="84"/>
      <c r="E80" s="84"/>
      <c r="F80" s="84"/>
      <c r="G80" s="84"/>
      <c r="H80" s="84"/>
      <c r="I80" s="84"/>
      <c r="J80" s="84"/>
      <c r="K80" s="8"/>
      <c r="L80" s="8"/>
      <c r="M80" s="9"/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75" customHeight="1" x14ac:dyDescent="0.2">
      <c r="A81" s="14"/>
      <c r="B81" s="84"/>
      <c r="C81" s="84"/>
      <c r="D81" s="84"/>
      <c r="E81" s="84"/>
      <c r="F81" s="84"/>
      <c r="G81" s="84"/>
      <c r="H81" s="84"/>
      <c r="I81" s="84"/>
      <c r="J81" s="84"/>
      <c r="K81" s="8"/>
      <c r="L81" s="8"/>
      <c r="M81" s="9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75" customHeight="1" x14ac:dyDescent="0.2">
      <c r="A82" s="14"/>
      <c r="B82" s="84"/>
      <c r="C82" s="84"/>
      <c r="D82" s="84"/>
      <c r="E82" s="84"/>
      <c r="F82" s="84"/>
      <c r="G82" s="84"/>
      <c r="H82" s="84"/>
      <c r="I82" s="84"/>
      <c r="J82" s="84"/>
      <c r="K82" s="8"/>
      <c r="L82" s="8"/>
      <c r="M82" s="9"/>
      <c r="N82" s="8"/>
      <c r="O82" s="9"/>
      <c r="P82" s="9"/>
      <c r="Q82" s="9"/>
      <c r="R82" s="9"/>
      <c r="S82" s="9"/>
      <c r="T82" s="8"/>
    </row>
    <row r="83" spans="1:35" ht="15.75" customHeight="1" x14ac:dyDescent="0.2">
      <c r="A83" s="14"/>
      <c r="B83" s="84"/>
      <c r="C83" s="84"/>
      <c r="D83" s="84"/>
      <c r="E83" s="84"/>
      <c r="F83" s="84"/>
      <c r="G83" s="84"/>
      <c r="H83" s="84"/>
      <c r="I83" s="84"/>
      <c r="J83" s="84"/>
      <c r="K83" s="8"/>
      <c r="L83" s="8"/>
      <c r="M83" s="9"/>
      <c r="N83" s="8"/>
      <c r="O83" s="8"/>
      <c r="P83" s="8"/>
      <c r="Q83" s="8"/>
      <c r="R83" s="9"/>
      <c r="S83" s="8"/>
      <c r="T83" s="8"/>
    </row>
    <row r="84" spans="1:35" ht="15.75" customHeight="1" x14ac:dyDescent="0.2">
      <c r="A84" s="14"/>
      <c r="B84" s="84"/>
      <c r="C84" s="84"/>
      <c r="D84" s="84"/>
      <c r="E84" s="84"/>
      <c r="F84" s="84"/>
      <c r="G84" s="84"/>
      <c r="H84" s="84"/>
      <c r="I84" s="84"/>
      <c r="J84" s="84"/>
      <c r="K84" s="8"/>
      <c r="L84" s="8"/>
      <c r="M84" s="9"/>
      <c r="N84" s="8"/>
      <c r="O84" s="8"/>
      <c r="P84" s="8"/>
      <c r="Q84" s="8"/>
      <c r="R84" s="9"/>
      <c r="S84" s="8"/>
      <c r="T84" s="8"/>
    </row>
    <row r="85" spans="1:35" ht="15.75" customHeight="1" x14ac:dyDescent="0.2">
      <c r="A85" s="14"/>
      <c r="B85" s="84"/>
      <c r="C85" s="84"/>
      <c r="D85" s="84"/>
      <c r="E85" s="84"/>
      <c r="F85" s="84"/>
      <c r="G85" s="84"/>
      <c r="H85" s="84"/>
      <c r="I85" s="84"/>
      <c r="J85" s="84"/>
      <c r="K85" s="8"/>
      <c r="L85" s="8"/>
      <c r="M85" s="9"/>
      <c r="N85" s="8"/>
      <c r="O85" s="8"/>
      <c r="P85" s="8"/>
      <c r="Q85" s="8"/>
      <c r="R85" s="9"/>
      <c r="S85" s="8"/>
      <c r="T85" s="8"/>
    </row>
    <row r="86" spans="1:35" ht="15.75" customHeight="1" x14ac:dyDescent="0.2">
      <c r="A86" s="14"/>
      <c r="B86" s="84"/>
      <c r="C86" s="84"/>
      <c r="D86" s="84"/>
      <c r="E86" s="84"/>
      <c r="F86" s="84"/>
      <c r="G86" s="84"/>
      <c r="H86" s="84"/>
      <c r="I86" s="84"/>
      <c r="J86" s="84"/>
      <c r="K86" s="8"/>
      <c r="L86" s="8"/>
      <c r="M86" s="9"/>
      <c r="N86" s="8"/>
      <c r="O86" s="8"/>
      <c r="P86" s="8"/>
      <c r="Q86" s="8"/>
      <c r="R86" s="9"/>
      <c r="S86" s="8"/>
      <c r="T86" s="8"/>
    </row>
    <row r="87" spans="1:35" ht="15.75" customHeight="1" x14ac:dyDescent="0.2">
      <c r="A87" s="14"/>
      <c r="B87" s="84"/>
      <c r="C87" s="84"/>
      <c r="D87" s="84"/>
      <c r="E87" s="84"/>
      <c r="F87" s="84"/>
      <c r="G87" s="84"/>
      <c r="H87" s="84"/>
      <c r="I87" s="84"/>
      <c r="J87" s="84"/>
      <c r="K87" s="8"/>
      <c r="L87" s="8"/>
      <c r="M87" s="9"/>
      <c r="N87" s="8"/>
      <c r="O87" s="8"/>
      <c r="P87" s="8"/>
      <c r="Q87" s="8"/>
      <c r="R87" s="9"/>
      <c r="S87" s="8"/>
      <c r="T87" s="8"/>
    </row>
    <row r="88" spans="1:35" ht="15.75" customHeight="1" x14ac:dyDescent="0.2">
      <c r="A88" s="14"/>
      <c r="B88" s="84"/>
      <c r="C88" s="84"/>
      <c r="D88" s="84"/>
      <c r="E88" s="84"/>
      <c r="F88" s="84"/>
      <c r="G88" s="84"/>
      <c r="H88" s="84"/>
      <c r="I88" s="84"/>
      <c r="J88" s="84"/>
      <c r="K88" s="8"/>
      <c r="L88" s="8"/>
      <c r="M88" s="9"/>
      <c r="N88" s="8"/>
      <c r="O88" s="8"/>
      <c r="P88" s="8"/>
      <c r="Q88" s="8"/>
      <c r="R88" s="9"/>
      <c r="S88" s="8"/>
      <c r="T88" s="8"/>
    </row>
    <row r="89" spans="1:35" ht="15.75" customHeight="1" x14ac:dyDescent="0.2">
      <c r="A89" s="14"/>
      <c r="B89" s="84"/>
      <c r="C89" s="84"/>
      <c r="D89" s="84"/>
      <c r="E89" s="84"/>
      <c r="F89" s="84"/>
      <c r="G89" s="84"/>
      <c r="H89" s="84"/>
      <c r="I89" s="84"/>
      <c r="J89" s="84"/>
      <c r="K89" s="8"/>
      <c r="L89" s="8"/>
      <c r="M89" s="9"/>
      <c r="N89" s="8"/>
      <c r="O89" s="8"/>
      <c r="P89" s="8"/>
      <c r="Q89" s="8"/>
      <c r="R89" s="9"/>
      <c r="S89" s="8"/>
      <c r="T89" s="8"/>
    </row>
    <row r="90" spans="1:35" ht="15.75" customHeight="1" x14ac:dyDescent="0.2">
      <c r="A90" s="14"/>
      <c r="B90" s="84"/>
      <c r="C90" s="84"/>
      <c r="D90" s="84"/>
      <c r="E90" s="84"/>
      <c r="F90" s="84"/>
      <c r="G90" s="84"/>
      <c r="H90" s="84"/>
      <c r="I90" s="84"/>
      <c r="J90" s="84"/>
      <c r="K90" s="8"/>
      <c r="L90" s="8"/>
      <c r="M90" s="9"/>
      <c r="N90" s="8"/>
      <c r="O90" s="8"/>
      <c r="P90" s="8"/>
      <c r="Q90" s="8"/>
      <c r="R90" s="9"/>
      <c r="S90" s="8"/>
      <c r="T90" s="8"/>
    </row>
    <row r="91" spans="1:35" ht="15.75" customHeight="1" x14ac:dyDescent="0.2">
      <c r="A91" s="14"/>
      <c r="B91" s="84"/>
      <c r="C91" s="84"/>
      <c r="D91" s="84"/>
      <c r="E91" s="84"/>
      <c r="F91" s="84"/>
      <c r="G91" s="84"/>
      <c r="H91" s="84"/>
      <c r="I91" s="84"/>
      <c r="J91" s="84"/>
      <c r="K91" s="8"/>
      <c r="L91" s="8"/>
      <c r="M91" s="9"/>
      <c r="N91" s="8"/>
      <c r="O91" s="8"/>
      <c r="P91" s="8"/>
      <c r="Q91" s="8"/>
      <c r="R91" s="9"/>
      <c r="S91" s="8"/>
      <c r="T91" s="8"/>
    </row>
    <row r="92" spans="1:35" ht="15.75" customHeight="1" x14ac:dyDescent="0.2">
      <c r="A92" s="14"/>
      <c r="B92" s="84"/>
      <c r="C92" s="84"/>
      <c r="D92" s="84"/>
      <c r="E92" s="84"/>
      <c r="F92" s="84"/>
      <c r="G92" s="84"/>
      <c r="H92" s="84"/>
      <c r="I92" s="84"/>
      <c r="J92" s="84"/>
      <c r="K92" s="8"/>
      <c r="L92" s="8"/>
      <c r="M92" s="9"/>
      <c r="N92" s="8"/>
      <c r="O92" s="8"/>
      <c r="P92" s="8"/>
      <c r="Q92" s="8"/>
      <c r="R92" s="9"/>
      <c r="S92" s="8"/>
      <c r="T92" s="8"/>
    </row>
    <row r="93" spans="1:35" ht="15.75" customHeight="1" x14ac:dyDescent="0.2">
      <c r="A93" s="14"/>
      <c r="B93" s="84"/>
      <c r="C93" s="84"/>
      <c r="D93" s="84"/>
      <c r="E93" s="84"/>
      <c r="F93" s="84"/>
      <c r="G93" s="84"/>
      <c r="H93" s="84"/>
      <c r="I93" s="84"/>
      <c r="J93" s="84"/>
      <c r="K93" s="8"/>
      <c r="L93" s="8"/>
      <c r="M93" s="9"/>
      <c r="N93" s="8"/>
      <c r="O93" s="8"/>
      <c r="P93" s="8"/>
      <c r="Q93" s="8"/>
      <c r="R93" s="9"/>
      <c r="S93" s="8"/>
      <c r="T93" s="8"/>
    </row>
    <row r="94" spans="1:35" ht="15.75" customHeight="1" x14ac:dyDescent="0.2">
      <c r="A94" s="14"/>
      <c r="B94" s="84"/>
      <c r="C94" s="84"/>
      <c r="D94" s="84"/>
      <c r="E94" s="84"/>
      <c r="F94" s="84"/>
      <c r="G94" s="84"/>
      <c r="H94" s="84"/>
      <c r="I94" s="84"/>
      <c r="J94" s="84"/>
      <c r="K94" s="8"/>
      <c r="L94" s="8"/>
      <c r="M94" s="9"/>
      <c r="N94" s="8"/>
      <c r="O94" s="8"/>
      <c r="P94" s="8"/>
      <c r="Q94" s="8"/>
      <c r="R94" s="9"/>
      <c r="S94" s="8"/>
      <c r="T94" s="8"/>
    </row>
    <row r="95" spans="1:35" ht="15.75" customHeight="1" x14ac:dyDescent="0.2">
      <c r="A95" s="14"/>
      <c r="B95" s="84"/>
      <c r="C95" s="84"/>
      <c r="D95" s="84"/>
      <c r="E95" s="84"/>
      <c r="F95" s="84"/>
      <c r="G95" s="84"/>
      <c r="H95" s="84"/>
      <c r="I95" s="84"/>
      <c r="J95" s="84"/>
      <c r="K95" s="8"/>
      <c r="L95" s="8"/>
      <c r="M95" s="9"/>
      <c r="N95" s="8"/>
      <c r="O95" s="8"/>
      <c r="P95" s="8"/>
      <c r="Q95" s="8"/>
      <c r="R95" s="9"/>
      <c r="S95" s="8"/>
      <c r="T95" s="8"/>
    </row>
    <row r="96" spans="1:35" ht="15.75" customHeight="1" x14ac:dyDescent="0.2">
      <c r="A96" s="14"/>
      <c r="B96" s="84"/>
      <c r="C96" s="84"/>
      <c r="D96" s="84"/>
      <c r="E96" s="84"/>
      <c r="F96" s="84"/>
      <c r="G96" s="84"/>
      <c r="H96" s="84"/>
      <c r="I96" s="84"/>
      <c r="J96" s="84"/>
      <c r="K96" s="8"/>
      <c r="L96" s="8"/>
      <c r="M96" s="9"/>
      <c r="N96" s="8"/>
      <c r="O96" s="8"/>
      <c r="P96" s="8"/>
      <c r="Q96" s="8"/>
      <c r="R96" s="9"/>
      <c r="S96" s="8"/>
      <c r="T96" s="8"/>
    </row>
    <row r="97" spans="1:20" ht="15.75" customHeight="1" x14ac:dyDescent="0.2">
      <c r="A97" s="14"/>
      <c r="B97" s="84"/>
      <c r="C97" s="84"/>
      <c r="D97" s="84"/>
      <c r="E97" s="84"/>
      <c r="F97" s="84"/>
      <c r="G97" s="84"/>
      <c r="H97" s="84"/>
      <c r="I97" s="84"/>
      <c r="J97" s="84"/>
      <c r="K97" s="8"/>
      <c r="L97" s="8"/>
      <c r="M97" s="9"/>
      <c r="N97" s="8"/>
      <c r="O97" s="8"/>
      <c r="P97" s="8"/>
      <c r="Q97" s="8"/>
      <c r="R97" s="9"/>
      <c r="S97" s="8"/>
      <c r="T97" s="8"/>
    </row>
    <row r="98" spans="1:20" ht="15.75" customHeight="1" x14ac:dyDescent="0.2">
      <c r="A98" s="14"/>
      <c r="B98" s="84"/>
      <c r="C98" s="84"/>
      <c r="D98" s="84"/>
      <c r="E98" s="84"/>
      <c r="F98" s="84"/>
      <c r="G98" s="84"/>
      <c r="H98" s="84"/>
      <c r="I98" s="84"/>
      <c r="J98" s="84"/>
      <c r="K98" s="8"/>
      <c r="L98" s="8"/>
      <c r="M98" s="9"/>
      <c r="N98" s="8"/>
      <c r="O98" s="8"/>
      <c r="P98" s="8"/>
      <c r="Q98" s="8"/>
      <c r="R98" s="9"/>
      <c r="S98" s="8"/>
      <c r="T98" s="8"/>
    </row>
    <row r="99" spans="1:20" s="8" customFormat="1" ht="15.75" customHeight="1" x14ac:dyDescent="0.2">
      <c r="A99" s="14"/>
      <c r="B99" s="84"/>
      <c r="C99" s="84"/>
      <c r="D99" s="84"/>
      <c r="E99" s="84"/>
      <c r="F99" s="84"/>
      <c r="G99" s="84"/>
      <c r="H99" s="84"/>
      <c r="I99" s="84"/>
      <c r="J99" s="84"/>
      <c r="M99" s="9"/>
      <c r="R99" s="9"/>
    </row>
    <row r="100" spans="1:20" s="8" customFormat="1" ht="15.75" customHeight="1" x14ac:dyDescent="0.2">
      <c r="A100" s="14"/>
      <c r="B100" s="84"/>
      <c r="C100" s="84"/>
      <c r="D100" s="84"/>
      <c r="E100" s="84"/>
      <c r="F100" s="84"/>
      <c r="G100" s="84"/>
      <c r="H100" s="84"/>
      <c r="I100" s="84"/>
      <c r="J100" s="84"/>
      <c r="M100" s="9"/>
      <c r="R100" s="9"/>
    </row>
    <row r="101" spans="1:20" s="8" customFormat="1" ht="15.75" customHeight="1" x14ac:dyDescent="0.2">
      <c r="A101" s="14"/>
      <c r="B101" s="84"/>
      <c r="C101" s="84"/>
      <c r="D101" s="84"/>
      <c r="E101" s="84"/>
      <c r="F101" s="84"/>
      <c r="G101" s="84"/>
      <c r="H101" s="84"/>
      <c r="I101" s="84"/>
      <c r="J101" s="84"/>
      <c r="M101" s="9"/>
      <c r="R101" s="9"/>
    </row>
    <row r="102" spans="1:20" s="8" customFormat="1" ht="15.75" customHeight="1" x14ac:dyDescent="0.2">
      <c r="A102" s="14"/>
      <c r="B102" s="84"/>
      <c r="C102" s="84"/>
      <c r="D102" s="84"/>
      <c r="E102" s="84"/>
      <c r="F102" s="84"/>
      <c r="G102" s="84"/>
      <c r="H102" s="84"/>
      <c r="I102" s="84"/>
      <c r="J102" s="84"/>
      <c r="M102" s="9"/>
      <c r="R102" s="9"/>
    </row>
    <row r="103" spans="1:20" s="8" customFormat="1" ht="15.75" customHeight="1" x14ac:dyDescent="0.2">
      <c r="A103" s="14"/>
      <c r="B103" s="84"/>
      <c r="C103" s="84"/>
      <c r="D103" s="84"/>
      <c r="E103" s="84"/>
      <c r="F103" s="84"/>
      <c r="G103" s="84"/>
      <c r="H103" s="84"/>
      <c r="I103" s="84"/>
      <c r="J103" s="84"/>
      <c r="M103" s="9"/>
      <c r="R103" s="9"/>
    </row>
    <row r="104" spans="1:20" s="8" customFormat="1" ht="15.75" customHeight="1" x14ac:dyDescent="0.2">
      <c r="A104" s="14"/>
      <c r="B104" s="84"/>
      <c r="C104" s="84"/>
      <c r="D104" s="84"/>
      <c r="E104" s="84"/>
      <c r="F104" s="84"/>
      <c r="G104" s="84"/>
      <c r="H104" s="84"/>
      <c r="I104" s="84"/>
      <c r="J104" s="84"/>
      <c r="M104" s="9"/>
      <c r="R104" s="9"/>
    </row>
    <row r="105" spans="1:20" s="8" customFormat="1" ht="15.75" customHeight="1" x14ac:dyDescent="0.2">
      <c r="A105" s="14"/>
      <c r="B105" s="84"/>
      <c r="C105" s="84"/>
      <c r="D105" s="84"/>
      <c r="E105" s="84"/>
      <c r="F105" s="84"/>
      <c r="G105" s="84"/>
      <c r="H105" s="84"/>
      <c r="I105" s="84"/>
      <c r="J105" s="84"/>
      <c r="M105" s="9"/>
      <c r="R105" s="9"/>
    </row>
    <row r="106" spans="1:20" s="8" customFormat="1" ht="15.75" customHeight="1" x14ac:dyDescent="0.2">
      <c r="A106" s="14"/>
      <c r="B106" s="84"/>
      <c r="C106" s="84"/>
      <c r="D106" s="84"/>
      <c r="E106" s="84"/>
      <c r="F106" s="84"/>
      <c r="G106" s="84"/>
      <c r="H106" s="84"/>
      <c r="I106" s="84"/>
      <c r="J106" s="84"/>
      <c r="M106" s="9"/>
      <c r="R106" s="9"/>
    </row>
    <row r="107" spans="1:20" s="8" customFormat="1" ht="15.75" customHeight="1" x14ac:dyDescent="0.2">
      <c r="A107" s="14"/>
      <c r="B107" s="84"/>
      <c r="C107" s="84"/>
      <c r="D107" s="84"/>
      <c r="E107" s="84"/>
      <c r="F107" s="84"/>
      <c r="G107" s="84"/>
      <c r="H107" s="84"/>
      <c r="I107" s="84"/>
      <c r="J107" s="84"/>
      <c r="M107" s="9"/>
      <c r="R107" s="9"/>
    </row>
    <row r="108" spans="1:20" s="8" customFormat="1" ht="15.75" customHeight="1" x14ac:dyDescent="0.2">
      <c r="A108" s="14"/>
      <c r="B108" s="84"/>
      <c r="C108" s="84"/>
      <c r="D108" s="84"/>
      <c r="E108" s="84"/>
      <c r="F108" s="84"/>
      <c r="G108" s="84"/>
      <c r="H108" s="84"/>
      <c r="I108" s="84"/>
      <c r="J108" s="84"/>
      <c r="M108" s="9"/>
      <c r="R108" s="9"/>
    </row>
    <row r="109" spans="1:20" s="8" customFormat="1" ht="15.75" customHeight="1" x14ac:dyDescent="0.2">
      <c r="A109" s="14"/>
      <c r="B109" s="84"/>
      <c r="C109" s="84"/>
      <c r="D109" s="84"/>
      <c r="E109" s="84"/>
      <c r="F109" s="84"/>
      <c r="G109" s="84"/>
      <c r="H109" s="84"/>
      <c r="I109" s="84"/>
      <c r="J109" s="84"/>
      <c r="M109" s="9"/>
      <c r="R109" s="9"/>
    </row>
    <row r="110" spans="1:20" s="8" customFormat="1" ht="15.75" customHeight="1" x14ac:dyDescent="0.2">
      <c r="A110" s="14"/>
      <c r="B110" s="84"/>
      <c r="C110" s="84"/>
      <c r="D110" s="84"/>
      <c r="E110" s="84"/>
      <c r="F110" s="84"/>
      <c r="G110" s="84"/>
      <c r="H110" s="84"/>
      <c r="I110" s="84"/>
      <c r="J110" s="84"/>
      <c r="M110" s="9"/>
      <c r="R110" s="9"/>
    </row>
    <row r="111" spans="1:20" s="8" customFormat="1" ht="15.75" customHeight="1" x14ac:dyDescent="0.2">
      <c r="A111" s="14"/>
      <c r="B111" s="84"/>
      <c r="C111" s="84"/>
      <c r="D111" s="84"/>
      <c r="E111" s="84"/>
      <c r="F111" s="84"/>
      <c r="G111" s="84"/>
      <c r="H111" s="84"/>
      <c r="I111" s="84"/>
      <c r="J111" s="84"/>
      <c r="M111" s="9"/>
      <c r="R111" s="9"/>
    </row>
    <row r="112" spans="1:20" s="8" customFormat="1" ht="15.75" customHeight="1" x14ac:dyDescent="0.2">
      <c r="A112" s="14"/>
      <c r="B112" s="84"/>
      <c r="C112" s="84"/>
      <c r="D112" s="84"/>
      <c r="E112" s="84"/>
      <c r="F112" s="84"/>
      <c r="G112" s="84"/>
      <c r="H112" s="84"/>
      <c r="I112" s="84"/>
      <c r="J112" s="84"/>
      <c r="M112" s="9"/>
      <c r="R112" s="9"/>
    </row>
    <row r="113" spans="1:18" s="8" customFormat="1" ht="15.75" customHeight="1" x14ac:dyDescent="0.2">
      <c r="A113" s="14"/>
      <c r="B113" s="84"/>
      <c r="C113" s="84"/>
      <c r="D113" s="84"/>
      <c r="E113" s="84"/>
      <c r="F113" s="84"/>
      <c r="G113" s="84"/>
      <c r="H113" s="84"/>
      <c r="I113" s="84"/>
      <c r="J113" s="84"/>
      <c r="M113" s="9"/>
      <c r="R113" s="9"/>
    </row>
    <row r="114" spans="1:18" s="8" customFormat="1" ht="15.75" customHeight="1" x14ac:dyDescent="0.2">
      <c r="A114" s="14"/>
      <c r="B114" s="84"/>
      <c r="C114" s="84"/>
      <c r="D114" s="84"/>
      <c r="E114" s="84"/>
      <c r="F114" s="84"/>
      <c r="G114" s="84"/>
      <c r="H114" s="84"/>
      <c r="I114" s="84"/>
      <c r="J114" s="84"/>
      <c r="M114" s="9"/>
      <c r="R114" s="9"/>
    </row>
    <row r="115" spans="1:18" s="8" customFormat="1" ht="15.75" customHeight="1" x14ac:dyDescent="0.2">
      <c r="A115" s="14"/>
      <c r="B115" s="84"/>
      <c r="C115" s="84"/>
      <c r="D115" s="84"/>
      <c r="E115" s="84"/>
      <c r="F115" s="84"/>
      <c r="G115" s="84"/>
      <c r="H115" s="84"/>
      <c r="I115" s="84"/>
      <c r="J115" s="84"/>
      <c r="M115" s="9"/>
      <c r="R115" s="9"/>
    </row>
    <row r="116" spans="1:18" s="8" customFormat="1" ht="15.75" customHeight="1" x14ac:dyDescent="0.2">
      <c r="A116" s="14"/>
      <c r="B116" s="84"/>
      <c r="C116" s="84"/>
      <c r="D116" s="84"/>
      <c r="E116" s="84"/>
      <c r="F116" s="84"/>
      <c r="G116" s="84"/>
      <c r="H116" s="84"/>
      <c r="I116" s="84"/>
      <c r="J116" s="84"/>
      <c r="M116" s="9"/>
      <c r="R116" s="9"/>
    </row>
    <row r="117" spans="1:18" s="8" customFormat="1" ht="15.75" customHeight="1" x14ac:dyDescent="0.2">
      <c r="A117" s="14"/>
      <c r="B117" s="84"/>
      <c r="C117" s="84"/>
      <c r="D117" s="84"/>
      <c r="E117" s="84"/>
      <c r="F117" s="84"/>
      <c r="G117" s="84"/>
      <c r="H117" s="84"/>
      <c r="I117" s="84"/>
      <c r="J117" s="84"/>
      <c r="M117" s="9"/>
      <c r="R117" s="9"/>
    </row>
    <row r="118" spans="1:18" s="8" customFormat="1" ht="15.75" customHeight="1" x14ac:dyDescent="0.2">
      <c r="A118" s="14"/>
      <c r="B118" s="84"/>
      <c r="C118" s="84"/>
      <c r="D118" s="84"/>
      <c r="E118" s="84"/>
      <c r="F118" s="84"/>
      <c r="G118" s="84"/>
      <c r="H118" s="84"/>
      <c r="I118" s="84"/>
      <c r="J118" s="84"/>
      <c r="M118" s="9"/>
      <c r="R118" s="9"/>
    </row>
    <row r="119" spans="1:18" s="8" customFormat="1" ht="15.75" customHeight="1" x14ac:dyDescent="0.2">
      <c r="A119" s="14"/>
      <c r="B119" s="84"/>
      <c r="C119" s="84"/>
      <c r="D119" s="84"/>
      <c r="E119" s="84"/>
      <c r="F119" s="84"/>
      <c r="G119" s="84"/>
      <c r="H119" s="84"/>
      <c r="I119" s="84"/>
      <c r="J119" s="84"/>
      <c r="M119" s="9"/>
      <c r="R119" s="9"/>
    </row>
    <row r="120" spans="1:18" s="8" customFormat="1" ht="15.75" customHeight="1" x14ac:dyDescent="0.2">
      <c r="A120" s="14"/>
      <c r="B120" s="84"/>
      <c r="C120" s="84"/>
      <c r="D120" s="84"/>
      <c r="E120" s="84"/>
      <c r="F120" s="84"/>
      <c r="G120" s="84"/>
      <c r="H120" s="84"/>
      <c r="I120" s="84"/>
      <c r="J120" s="84"/>
      <c r="M120" s="9"/>
      <c r="R120" s="9"/>
    </row>
    <row r="121" spans="1:18" s="8" customFormat="1" ht="15.75" customHeight="1" x14ac:dyDescent="0.2">
      <c r="A121" s="14"/>
      <c r="B121" s="84"/>
      <c r="C121" s="84"/>
      <c r="D121" s="84"/>
      <c r="E121" s="84"/>
      <c r="F121" s="84"/>
      <c r="G121" s="84"/>
      <c r="H121" s="84"/>
      <c r="I121" s="84"/>
      <c r="J121" s="84"/>
      <c r="M121" s="9"/>
      <c r="R121" s="9"/>
    </row>
    <row r="122" spans="1:18" s="8" customFormat="1" ht="15.75" customHeight="1" x14ac:dyDescent="0.2">
      <c r="A122" s="14"/>
      <c r="B122" s="84"/>
      <c r="C122" s="84"/>
      <c r="D122" s="84"/>
      <c r="E122" s="84"/>
      <c r="F122" s="84"/>
      <c r="G122" s="84"/>
      <c r="H122" s="84"/>
      <c r="I122" s="84"/>
      <c r="J122" s="84"/>
      <c r="M122" s="9"/>
      <c r="R122" s="9"/>
    </row>
    <row r="123" spans="1:18" s="8" customFormat="1" ht="15.75" customHeight="1" x14ac:dyDescent="0.2">
      <c r="A123" s="14"/>
      <c r="B123" s="84"/>
      <c r="C123" s="84"/>
      <c r="D123" s="84"/>
      <c r="E123" s="84"/>
      <c r="F123" s="84"/>
      <c r="G123" s="84"/>
      <c r="H123" s="84"/>
      <c r="I123" s="84"/>
      <c r="J123" s="84"/>
      <c r="M123" s="9"/>
      <c r="R123" s="9"/>
    </row>
    <row r="124" spans="1:18" s="8" customFormat="1" ht="15.75" customHeight="1" x14ac:dyDescent="0.2">
      <c r="A124" s="14"/>
      <c r="B124" s="84"/>
      <c r="C124" s="84"/>
      <c r="D124" s="84"/>
      <c r="E124" s="84"/>
      <c r="F124" s="84"/>
      <c r="G124" s="84"/>
      <c r="H124" s="84"/>
      <c r="I124" s="84"/>
      <c r="J124" s="84"/>
      <c r="M124" s="9"/>
      <c r="R124" s="9"/>
    </row>
    <row r="125" spans="1:18" s="8" customFormat="1" ht="15.75" customHeight="1" x14ac:dyDescent="0.2">
      <c r="A125" s="14"/>
      <c r="B125" s="84"/>
      <c r="C125" s="84"/>
      <c r="D125" s="84"/>
      <c r="E125" s="84"/>
      <c r="F125" s="84"/>
      <c r="G125" s="84"/>
      <c r="H125" s="84"/>
      <c r="I125" s="84"/>
      <c r="J125" s="84"/>
      <c r="M125" s="9"/>
      <c r="R125" s="9"/>
    </row>
    <row r="126" spans="1:18" s="8" customFormat="1" ht="15.75" customHeight="1" x14ac:dyDescent="0.2">
      <c r="A126" s="14"/>
      <c r="B126" s="84"/>
      <c r="C126" s="84"/>
      <c r="D126" s="84"/>
      <c r="E126" s="84"/>
      <c r="F126" s="84"/>
      <c r="G126" s="84"/>
      <c r="H126" s="84"/>
      <c r="I126" s="84"/>
      <c r="J126" s="84"/>
      <c r="M126" s="9"/>
      <c r="R126" s="9"/>
    </row>
    <row r="127" spans="1:18" s="8" customFormat="1" ht="15.75" customHeight="1" x14ac:dyDescent="0.2">
      <c r="A127" s="14"/>
      <c r="B127" s="84"/>
      <c r="C127" s="84"/>
      <c r="D127" s="84"/>
      <c r="E127" s="84"/>
      <c r="F127" s="84"/>
      <c r="G127" s="84"/>
      <c r="H127" s="84"/>
      <c r="I127" s="84"/>
      <c r="J127" s="84"/>
      <c r="M127" s="9"/>
      <c r="R127" s="9"/>
    </row>
    <row r="128" spans="1:18" s="8" customFormat="1" ht="15.75" customHeight="1" x14ac:dyDescent="0.2">
      <c r="A128" s="14"/>
      <c r="B128" s="84"/>
      <c r="C128" s="84"/>
      <c r="D128" s="84"/>
      <c r="E128" s="84"/>
      <c r="F128" s="84"/>
      <c r="G128" s="84"/>
      <c r="H128" s="84"/>
      <c r="I128" s="84"/>
      <c r="J128" s="84"/>
      <c r="M128" s="9"/>
      <c r="R128" s="9"/>
    </row>
    <row r="129" spans="1:18" s="8" customFormat="1" ht="15.75" customHeight="1" x14ac:dyDescent="0.2">
      <c r="A129" s="14"/>
      <c r="B129" s="84"/>
      <c r="C129" s="84"/>
      <c r="D129" s="84"/>
      <c r="E129" s="84"/>
      <c r="F129" s="84"/>
      <c r="G129" s="84"/>
      <c r="H129" s="84"/>
      <c r="I129" s="84"/>
      <c r="J129" s="84"/>
      <c r="M129" s="9"/>
      <c r="R129" s="9"/>
    </row>
    <row r="130" spans="1:18" s="8" customFormat="1" ht="15.75" customHeight="1" x14ac:dyDescent="0.2">
      <c r="A130" s="14"/>
      <c r="B130" s="84"/>
      <c r="C130" s="84"/>
      <c r="D130" s="84"/>
      <c r="E130" s="84"/>
      <c r="F130" s="84"/>
      <c r="G130" s="84"/>
      <c r="H130" s="84"/>
      <c r="I130" s="84"/>
      <c r="J130" s="84"/>
      <c r="M130" s="9"/>
      <c r="R130" s="9"/>
    </row>
    <row r="131" spans="1:18" s="8" customFormat="1" ht="15.75" customHeight="1" x14ac:dyDescent="0.2">
      <c r="A131" s="14"/>
      <c r="B131" s="84"/>
      <c r="C131" s="84"/>
      <c r="D131" s="84"/>
      <c r="E131" s="84"/>
      <c r="F131" s="84"/>
      <c r="G131" s="84"/>
      <c r="H131" s="84"/>
      <c r="I131" s="84"/>
      <c r="J131" s="84"/>
      <c r="M131" s="9"/>
      <c r="R131" s="9"/>
    </row>
    <row r="132" spans="1:18" s="8" customFormat="1" ht="15.75" customHeight="1" x14ac:dyDescent="0.2">
      <c r="A132" s="14"/>
      <c r="B132" s="84"/>
      <c r="C132" s="84"/>
      <c r="D132" s="84"/>
      <c r="E132" s="84"/>
      <c r="F132" s="84"/>
      <c r="G132" s="84"/>
      <c r="H132" s="84"/>
      <c r="I132" s="84"/>
      <c r="J132" s="84"/>
      <c r="M132" s="9"/>
      <c r="R132" s="9"/>
    </row>
    <row r="133" spans="1:18" s="8" customFormat="1" ht="15.75" customHeight="1" x14ac:dyDescent="0.2">
      <c r="A133" s="14"/>
      <c r="B133" s="84"/>
      <c r="C133" s="84"/>
      <c r="D133" s="84"/>
      <c r="E133" s="84"/>
      <c r="F133" s="84"/>
      <c r="G133" s="84"/>
      <c r="H133" s="84"/>
      <c r="I133" s="84"/>
      <c r="J133" s="84"/>
      <c r="M133" s="9"/>
      <c r="R133" s="9"/>
    </row>
    <row r="134" spans="1:18" s="8" customFormat="1" ht="15.75" customHeight="1" x14ac:dyDescent="0.2">
      <c r="A134" s="14"/>
      <c r="B134" s="84"/>
      <c r="C134" s="84"/>
      <c r="D134" s="84"/>
      <c r="E134" s="84"/>
      <c r="F134" s="84"/>
      <c r="G134" s="84"/>
      <c r="H134" s="84"/>
      <c r="I134" s="84"/>
      <c r="J134" s="84"/>
      <c r="M134" s="9"/>
      <c r="R134" s="9"/>
    </row>
    <row r="135" spans="1:18" s="8" customFormat="1" ht="15.75" customHeight="1" x14ac:dyDescent="0.2">
      <c r="A135" s="14"/>
      <c r="B135" s="84"/>
      <c r="C135" s="84"/>
      <c r="D135" s="84"/>
      <c r="E135" s="84"/>
      <c r="F135" s="84"/>
      <c r="G135" s="84"/>
      <c r="H135" s="84"/>
      <c r="I135" s="84"/>
      <c r="J135" s="84"/>
      <c r="M135" s="9"/>
      <c r="R135" s="9"/>
    </row>
    <row r="136" spans="1:18" s="8" customFormat="1" ht="15.75" customHeight="1" x14ac:dyDescent="0.2">
      <c r="A136" s="14"/>
      <c r="B136" s="84"/>
      <c r="C136" s="84"/>
      <c r="D136" s="84"/>
      <c r="E136" s="84"/>
      <c r="F136" s="84"/>
      <c r="G136" s="84"/>
      <c r="H136" s="84"/>
      <c r="I136" s="84"/>
      <c r="J136" s="84"/>
      <c r="M136" s="9"/>
      <c r="R136" s="9"/>
    </row>
    <row r="137" spans="1:18" s="8" customFormat="1" ht="15.75" customHeight="1" x14ac:dyDescent="0.2">
      <c r="A137" s="14"/>
      <c r="B137" s="84"/>
      <c r="C137" s="84"/>
      <c r="D137" s="84"/>
      <c r="E137" s="84"/>
      <c r="F137" s="84"/>
      <c r="G137" s="84"/>
      <c r="H137" s="84"/>
      <c r="I137" s="84"/>
      <c r="J137" s="84"/>
      <c r="M137" s="9"/>
      <c r="R137" s="9"/>
    </row>
    <row r="138" spans="1:18" s="8" customFormat="1" ht="15.75" customHeight="1" x14ac:dyDescent="0.2">
      <c r="A138" s="14"/>
      <c r="B138" s="84"/>
      <c r="C138" s="84"/>
      <c r="D138" s="84"/>
      <c r="E138" s="84"/>
      <c r="F138" s="84"/>
      <c r="G138" s="84"/>
      <c r="H138" s="84"/>
      <c r="I138" s="84"/>
      <c r="J138" s="84"/>
      <c r="M138" s="9"/>
      <c r="R138" s="9"/>
    </row>
    <row r="139" spans="1:18" s="8" customFormat="1" ht="15.75" customHeight="1" x14ac:dyDescent="0.2">
      <c r="A139" s="14"/>
      <c r="B139" s="84"/>
      <c r="C139" s="84"/>
      <c r="D139" s="84"/>
      <c r="E139" s="84"/>
      <c r="F139" s="84"/>
      <c r="G139" s="84"/>
      <c r="H139" s="84"/>
      <c r="I139" s="84"/>
      <c r="J139" s="84"/>
      <c r="M139" s="9"/>
      <c r="R139" s="9"/>
    </row>
    <row r="140" spans="1:18" s="8" customFormat="1" ht="15.75" customHeight="1" x14ac:dyDescent="0.2">
      <c r="A140" s="14"/>
      <c r="B140" s="84"/>
      <c r="C140" s="84"/>
      <c r="D140" s="84"/>
      <c r="E140" s="84"/>
      <c r="F140" s="84"/>
      <c r="G140" s="84"/>
      <c r="H140" s="84"/>
      <c r="I140" s="84"/>
      <c r="J140" s="84"/>
      <c r="M140" s="9"/>
      <c r="R140" s="9"/>
    </row>
    <row r="141" spans="1:18" s="8" customFormat="1" ht="15.75" customHeight="1" x14ac:dyDescent="0.2">
      <c r="A141" s="14"/>
      <c r="B141" s="84"/>
      <c r="C141" s="84"/>
      <c r="D141" s="84"/>
      <c r="E141" s="84"/>
      <c r="F141" s="84"/>
      <c r="G141" s="84"/>
      <c r="H141" s="84"/>
      <c r="I141" s="84"/>
      <c r="J141" s="84"/>
      <c r="M141" s="9"/>
      <c r="R141" s="9"/>
    </row>
    <row r="142" spans="1:18" s="8" customFormat="1" ht="15.75" customHeight="1" x14ac:dyDescent="0.2">
      <c r="A142" s="14"/>
      <c r="B142" s="84"/>
      <c r="C142" s="84"/>
      <c r="D142" s="84"/>
      <c r="E142" s="84"/>
      <c r="F142" s="84"/>
      <c r="G142" s="84"/>
      <c r="H142" s="84"/>
      <c r="I142" s="84"/>
      <c r="J142" s="84"/>
      <c r="M142" s="9"/>
      <c r="R142" s="9"/>
    </row>
    <row r="143" spans="1:18" s="8" customFormat="1" ht="15.75" customHeight="1" x14ac:dyDescent="0.2">
      <c r="A143" s="14"/>
      <c r="B143" s="84"/>
      <c r="C143" s="84"/>
      <c r="D143" s="84"/>
      <c r="E143" s="84"/>
      <c r="F143" s="84"/>
      <c r="G143" s="84"/>
      <c r="H143" s="84"/>
      <c r="I143" s="84"/>
      <c r="J143" s="84"/>
      <c r="M143" s="9"/>
      <c r="R143" s="9"/>
    </row>
    <row r="144" spans="1:18" s="8" customFormat="1" ht="15.75" customHeight="1" x14ac:dyDescent="0.2">
      <c r="A144" s="14"/>
      <c r="B144" s="84"/>
      <c r="C144" s="84"/>
      <c r="D144" s="84"/>
      <c r="E144" s="84"/>
      <c r="F144" s="84"/>
      <c r="G144" s="84"/>
      <c r="H144" s="84"/>
      <c r="I144" s="84"/>
      <c r="J144" s="84"/>
      <c r="M144" s="9"/>
      <c r="R144" s="9"/>
    </row>
    <row r="145" spans="1:18" s="8" customFormat="1" ht="15.75" customHeight="1" x14ac:dyDescent="0.2">
      <c r="A145" s="14"/>
      <c r="B145" s="84"/>
      <c r="C145" s="84"/>
      <c r="D145" s="84"/>
      <c r="E145" s="84"/>
      <c r="F145" s="84"/>
      <c r="G145" s="84"/>
      <c r="H145" s="84"/>
      <c r="I145" s="84"/>
      <c r="J145" s="84"/>
      <c r="M145" s="9"/>
      <c r="R145" s="9"/>
    </row>
    <row r="146" spans="1:18" s="8" customFormat="1" ht="15.75" customHeight="1" x14ac:dyDescent="0.2">
      <c r="A146" s="14"/>
      <c r="B146" s="84"/>
      <c r="C146" s="84"/>
      <c r="D146" s="84"/>
      <c r="E146" s="84"/>
      <c r="F146" s="84"/>
      <c r="G146" s="84"/>
      <c r="H146" s="84"/>
      <c r="I146" s="84"/>
      <c r="J146" s="84"/>
      <c r="M146" s="9"/>
      <c r="R146" s="9"/>
    </row>
    <row r="147" spans="1:18" s="8" customFormat="1" ht="15.75" customHeight="1" x14ac:dyDescent="0.2">
      <c r="A147" s="14"/>
      <c r="B147" s="84"/>
      <c r="C147" s="84"/>
      <c r="D147" s="84"/>
      <c r="E147" s="84"/>
      <c r="F147" s="84"/>
      <c r="G147" s="84"/>
      <c r="H147" s="84"/>
      <c r="I147" s="84"/>
      <c r="J147" s="84"/>
      <c r="M147" s="9"/>
      <c r="R147" s="9"/>
    </row>
    <row r="148" spans="1:18" s="8" customFormat="1" ht="15.75" customHeight="1" x14ac:dyDescent="0.2">
      <c r="A148" s="14"/>
      <c r="B148" s="84"/>
      <c r="C148" s="84"/>
      <c r="D148" s="84"/>
      <c r="E148" s="84"/>
      <c r="F148" s="84"/>
      <c r="G148" s="84"/>
      <c r="H148" s="84"/>
      <c r="I148" s="84"/>
      <c r="J148" s="84"/>
      <c r="M148" s="9"/>
      <c r="R148" s="9"/>
    </row>
    <row r="149" spans="1:18" s="8" customFormat="1" ht="15.75" customHeight="1" x14ac:dyDescent="0.2">
      <c r="A149" s="14"/>
      <c r="B149" s="84"/>
      <c r="C149" s="84"/>
      <c r="D149" s="84"/>
      <c r="E149" s="84"/>
      <c r="F149" s="84"/>
      <c r="G149" s="84"/>
      <c r="H149" s="84"/>
      <c r="I149" s="84"/>
      <c r="J149" s="84"/>
      <c r="M149" s="9"/>
      <c r="R149" s="9"/>
    </row>
    <row r="150" spans="1:18" s="8" customFormat="1" ht="15.75" customHeight="1" x14ac:dyDescent="0.2">
      <c r="A150" s="14"/>
      <c r="B150" s="84"/>
      <c r="C150" s="84"/>
      <c r="D150" s="84"/>
      <c r="E150" s="84"/>
      <c r="F150" s="84"/>
      <c r="G150" s="84"/>
      <c r="H150" s="84"/>
      <c r="I150" s="84"/>
      <c r="J150" s="84"/>
      <c r="M150" s="9"/>
      <c r="R150" s="9"/>
    </row>
    <row r="151" spans="1:18" s="8" customFormat="1" ht="15.75" customHeight="1" x14ac:dyDescent="0.2">
      <c r="A151" s="14"/>
      <c r="B151" s="84"/>
      <c r="C151" s="84"/>
      <c r="D151" s="84"/>
      <c r="E151" s="84"/>
      <c r="F151" s="84"/>
      <c r="G151" s="84"/>
      <c r="H151" s="84"/>
      <c r="I151" s="84"/>
      <c r="J151" s="84"/>
      <c r="M151" s="9"/>
      <c r="R151" s="9"/>
    </row>
    <row r="152" spans="1:18" s="8" customFormat="1" ht="15.75" customHeight="1" x14ac:dyDescent="0.2">
      <c r="A152" s="14"/>
      <c r="B152" s="84"/>
      <c r="C152" s="84"/>
      <c r="D152" s="84"/>
      <c r="E152" s="84"/>
      <c r="F152" s="84"/>
      <c r="G152" s="84"/>
      <c r="H152" s="84"/>
      <c r="I152" s="84"/>
      <c r="J152" s="84"/>
      <c r="M152" s="9"/>
      <c r="R152" s="9"/>
    </row>
    <row r="153" spans="1:18" s="8" customFormat="1" ht="15.75" customHeight="1" x14ac:dyDescent="0.2">
      <c r="A153" s="14"/>
      <c r="B153" s="84"/>
      <c r="C153" s="84"/>
      <c r="D153" s="84"/>
      <c r="E153" s="84"/>
      <c r="F153" s="84"/>
      <c r="G153" s="84"/>
      <c r="H153" s="84"/>
      <c r="I153" s="84"/>
      <c r="J153" s="84"/>
      <c r="M153" s="9"/>
      <c r="R153" s="9"/>
    </row>
    <row r="154" spans="1:18" s="8" customFormat="1" ht="15.75" customHeight="1" x14ac:dyDescent="0.2">
      <c r="A154" s="14"/>
      <c r="B154" s="84"/>
      <c r="C154" s="84"/>
      <c r="D154" s="84"/>
      <c r="E154" s="84"/>
      <c r="F154" s="84"/>
      <c r="G154" s="84"/>
      <c r="H154" s="84"/>
      <c r="I154" s="84"/>
      <c r="J154" s="84"/>
      <c r="M154" s="9"/>
      <c r="R154" s="9"/>
    </row>
    <row r="155" spans="1:18" s="8" customFormat="1" ht="15.75" customHeight="1" x14ac:dyDescent="0.2">
      <c r="A155" s="14"/>
      <c r="B155" s="84"/>
      <c r="C155" s="84"/>
      <c r="D155" s="84"/>
      <c r="E155" s="84"/>
      <c r="F155" s="84"/>
      <c r="G155" s="84"/>
      <c r="H155" s="84"/>
      <c r="I155" s="84"/>
      <c r="J155" s="84"/>
      <c r="M155" s="9"/>
      <c r="R155" s="9"/>
    </row>
    <row r="156" spans="1:18" s="8" customFormat="1" ht="15.75" customHeight="1" x14ac:dyDescent="0.2">
      <c r="A156" s="14"/>
      <c r="B156" s="84"/>
      <c r="C156" s="84"/>
      <c r="D156" s="84"/>
      <c r="E156" s="84"/>
      <c r="F156" s="84"/>
      <c r="G156" s="84"/>
      <c r="H156" s="84"/>
      <c r="I156" s="84"/>
      <c r="J156" s="84"/>
      <c r="M156" s="9"/>
      <c r="R156" s="9"/>
    </row>
    <row r="157" spans="1:18" s="8" customFormat="1" ht="15.75" customHeight="1" x14ac:dyDescent="0.2">
      <c r="A157" s="14"/>
      <c r="B157" s="84"/>
      <c r="C157" s="84"/>
      <c r="D157" s="84"/>
      <c r="E157" s="84"/>
      <c r="F157" s="84"/>
      <c r="G157" s="84"/>
      <c r="H157" s="84"/>
      <c r="I157" s="84"/>
      <c r="J157" s="84"/>
      <c r="M157" s="9"/>
      <c r="R157" s="9"/>
    </row>
    <row r="158" spans="1:18" s="8" customFormat="1" ht="15.75" customHeight="1" x14ac:dyDescent="0.2">
      <c r="A158" s="14"/>
      <c r="B158" s="84"/>
      <c r="C158" s="84"/>
      <c r="D158" s="84"/>
      <c r="E158" s="84"/>
      <c r="F158" s="84"/>
      <c r="G158" s="84"/>
      <c r="H158" s="84"/>
      <c r="I158" s="84"/>
      <c r="J158" s="84"/>
      <c r="M158" s="9"/>
      <c r="R158" s="9"/>
    </row>
    <row r="159" spans="1:18" s="8" customFormat="1" ht="15.75" customHeight="1" x14ac:dyDescent="0.2">
      <c r="A159" s="14"/>
      <c r="B159" s="84"/>
      <c r="C159" s="84"/>
      <c r="D159" s="84"/>
      <c r="E159" s="84"/>
      <c r="F159" s="84"/>
      <c r="G159" s="84"/>
      <c r="H159" s="84"/>
      <c r="I159" s="84"/>
      <c r="J159" s="84"/>
      <c r="M159" s="9"/>
      <c r="R159" s="9"/>
    </row>
    <row r="160" spans="1:18" s="8" customFormat="1" ht="15.75" customHeight="1" x14ac:dyDescent="0.2">
      <c r="A160" s="14"/>
      <c r="B160" s="84"/>
      <c r="C160" s="84"/>
      <c r="D160" s="84"/>
      <c r="E160" s="84"/>
      <c r="F160" s="84"/>
      <c r="G160" s="84"/>
      <c r="H160" s="84"/>
      <c r="I160" s="84"/>
      <c r="J160" s="84"/>
      <c r="M160" s="9"/>
      <c r="R160" s="9"/>
    </row>
    <row r="161" spans="1:18" s="8" customFormat="1" ht="15.75" customHeight="1" x14ac:dyDescent="0.2">
      <c r="A161" s="14"/>
      <c r="B161" s="84"/>
      <c r="C161" s="84"/>
      <c r="D161" s="84"/>
      <c r="E161" s="84"/>
      <c r="F161" s="84"/>
      <c r="G161" s="84"/>
      <c r="H161" s="84"/>
      <c r="I161" s="84"/>
      <c r="J161" s="84"/>
      <c r="M161" s="9"/>
      <c r="R161" s="9"/>
    </row>
    <row r="162" spans="1:18" s="8" customFormat="1" ht="15.75" customHeight="1" x14ac:dyDescent="0.2">
      <c r="A162" s="14"/>
      <c r="B162" s="84"/>
      <c r="C162" s="84"/>
      <c r="D162" s="84"/>
      <c r="E162" s="84"/>
      <c r="F162" s="84"/>
      <c r="G162" s="84"/>
      <c r="H162" s="84"/>
      <c r="I162" s="84"/>
      <c r="J162" s="84"/>
      <c r="M162" s="9"/>
      <c r="R162" s="9"/>
    </row>
    <row r="163" spans="1:18" s="8" customFormat="1" ht="15.75" customHeight="1" x14ac:dyDescent="0.2">
      <c r="A163" s="14"/>
      <c r="B163" s="84"/>
      <c r="C163" s="84"/>
      <c r="D163" s="84"/>
      <c r="E163" s="84"/>
      <c r="F163" s="84"/>
      <c r="G163" s="84"/>
      <c r="H163" s="84"/>
      <c r="I163" s="84"/>
      <c r="J163" s="84"/>
      <c r="M163" s="9"/>
      <c r="R163" s="9"/>
    </row>
    <row r="164" spans="1:18" s="8" customFormat="1" ht="15.75" customHeight="1" x14ac:dyDescent="0.2">
      <c r="A164" s="14"/>
      <c r="B164" s="84"/>
      <c r="C164" s="84"/>
      <c r="D164" s="84"/>
      <c r="E164" s="84"/>
      <c r="F164" s="84"/>
      <c r="G164" s="84"/>
      <c r="H164" s="84"/>
      <c r="I164" s="84"/>
      <c r="J164" s="84"/>
      <c r="M164" s="9"/>
      <c r="R164" s="9"/>
    </row>
    <row r="165" spans="1:18" s="8" customFormat="1" ht="15.75" customHeight="1" x14ac:dyDescent="0.2">
      <c r="A165" s="14"/>
      <c r="B165" s="84"/>
      <c r="C165" s="84"/>
      <c r="D165" s="84"/>
      <c r="E165" s="84"/>
      <c r="F165" s="84"/>
      <c r="G165" s="84"/>
      <c r="H165" s="84"/>
      <c r="I165" s="84"/>
      <c r="J165" s="84"/>
      <c r="M165" s="9"/>
      <c r="R165" s="9"/>
    </row>
    <row r="166" spans="1:18" s="8" customFormat="1" ht="15.75" customHeight="1" x14ac:dyDescent="0.2">
      <c r="A166" s="14"/>
      <c r="B166" s="84"/>
      <c r="C166" s="84"/>
      <c r="D166" s="84"/>
      <c r="E166" s="84"/>
      <c r="F166" s="84"/>
      <c r="G166" s="84"/>
      <c r="H166" s="84"/>
      <c r="I166" s="84"/>
      <c r="J166" s="84"/>
      <c r="M166" s="9"/>
      <c r="R166" s="9"/>
    </row>
    <row r="167" spans="1:18" s="8" customFormat="1" ht="15.75" customHeight="1" x14ac:dyDescent="0.2">
      <c r="A167" s="14"/>
      <c r="B167" s="84"/>
      <c r="C167" s="84"/>
      <c r="D167" s="84"/>
      <c r="E167" s="84"/>
      <c r="F167" s="84"/>
      <c r="G167" s="84"/>
      <c r="H167" s="84"/>
      <c r="I167" s="84"/>
      <c r="J167" s="84"/>
      <c r="M167" s="9"/>
      <c r="R167" s="9"/>
    </row>
    <row r="168" spans="1:18" s="8" customFormat="1" ht="15.75" customHeight="1" x14ac:dyDescent="0.2">
      <c r="A168" s="14"/>
      <c r="B168" s="84"/>
      <c r="C168" s="84"/>
      <c r="D168" s="84"/>
      <c r="E168" s="84"/>
      <c r="F168" s="84"/>
      <c r="G168" s="84"/>
      <c r="H168" s="84"/>
      <c r="I168" s="84"/>
      <c r="J168" s="84"/>
      <c r="M168" s="9"/>
      <c r="R168" s="9"/>
    </row>
    <row r="169" spans="1:18" s="8" customFormat="1" ht="15.75" customHeight="1" x14ac:dyDescent="0.2">
      <c r="A169" s="14"/>
      <c r="B169" s="84"/>
      <c r="C169" s="84"/>
      <c r="D169" s="84"/>
      <c r="E169" s="84"/>
      <c r="F169" s="84"/>
      <c r="G169" s="84"/>
      <c r="H169" s="84"/>
      <c r="I169" s="84"/>
      <c r="J169" s="84"/>
      <c r="M169" s="9"/>
      <c r="R169" s="9"/>
    </row>
    <row r="170" spans="1:18" s="8" customFormat="1" ht="15.75" customHeight="1" x14ac:dyDescent="0.2">
      <c r="A170" s="14"/>
      <c r="B170" s="84"/>
      <c r="C170" s="84"/>
      <c r="D170" s="84"/>
      <c r="E170" s="84"/>
      <c r="F170" s="84"/>
      <c r="G170" s="84"/>
      <c r="H170" s="84"/>
      <c r="I170" s="84"/>
      <c r="J170" s="84"/>
      <c r="M170" s="9"/>
      <c r="R170" s="9"/>
    </row>
    <row r="171" spans="1:18" s="8" customFormat="1" ht="15.75" customHeight="1" x14ac:dyDescent="0.2">
      <c r="A171" s="14"/>
      <c r="B171" s="84"/>
      <c r="C171" s="84"/>
      <c r="D171" s="84"/>
      <c r="E171" s="84"/>
      <c r="F171" s="84"/>
      <c r="G171" s="84"/>
      <c r="H171" s="84"/>
      <c r="I171" s="84"/>
      <c r="J171" s="84"/>
      <c r="M171" s="9"/>
      <c r="R171" s="9"/>
    </row>
    <row r="172" spans="1:18" s="8" customFormat="1" ht="15.75" customHeight="1" x14ac:dyDescent="0.2">
      <c r="A172" s="14"/>
      <c r="B172" s="84"/>
      <c r="C172" s="84"/>
      <c r="D172" s="84"/>
      <c r="E172" s="84"/>
      <c r="F172" s="84"/>
      <c r="G172" s="84"/>
      <c r="H172" s="84"/>
      <c r="I172" s="84"/>
      <c r="J172" s="84"/>
      <c r="M172" s="9"/>
      <c r="R172" s="9"/>
    </row>
    <row r="173" spans="1:18" s="8" customFormat="1" ht="15.75" customHeight="1" x14ac:dyDescent="0.2">
      <c r="A173" s="14"/>
      <c r="B173" s="84"/>
      <c r="C173" s="84"/>
      <c r="D173" s="84"/>
      <c r="E173" s="84"/>
      <c r="F173" s="84"/>
      <c r="G173" s="84"/>
      <c r="H173" s="84"/>
      <c r="I173" s="84"/>
      <c r="J173" s="84"/>
      <c r="M173" s="9"/>
      <c r="R173" s="9"/>
    </row>
    <row r="174" spans="1:18" s="8" customFormat="1" ht="15.75" customHeight="1" x14ac:dyDescent="0.2">
      <c r="A174" s="14"/>
      <c r="B174" s="84"/>
      <c r="C174" s="84"/>
      <c r="D174" s="84"/>
      <c r="E174" s="84"/>
      <c r="F174" s="84"/>
      <c r="G174" s="84"/>
      <c r="H174" s="84"/>
      <c r="I174" s="84"/>
      <c r="J174" s="84"/>
      <c r="M174" s="9"/>
      <c r="R174" s="9"/>
    </row>
    <row r="175" spans="1:18" s="8" customFormat="1" ht="15.75" customHeight="1" x14ac:dyDescent="0.2">
      <c r="A175" s="14"/>
      <c r="B175" s="84"/>
      <c r="C175" s="84"/>
      <c r="D175" s="84"/>
      <c r="E175" s="84"/>
      <c r="F175" s="84"/>
      <c r="G175" s="84"/>
      <c r="H175" s="84"/>
      <c r="I175" s="84"/>
      <c r="J175" s="84"/>
      <c r="M175" s="9"/>
      <c r="R175" s="9"/>
    </row>
    <row r="176" spans="1:18" s="8" customFormat="1" ht="15.75" customHeight="1" x14ac:dyDescent="0.2">
      <c r="A176" s="14"/>
      <c r="B176" s="84"/>
      <c r="C176" s="84"/>
      <c r="D176" s="84"/>
      <c r="E176" s="84"/>
      <c r="F176" s="84"/>
      <c r="G176" s="84"/>
      <c r="H176" s="84"/>
      <c r="I176" s="84"/>
      <c r="J176" s="84"/>
      <c r="M176" s="9"/>
      <c r="R176" s="9"/>
    </row>
    <row r="177" spans="1:18" s="8" customFormat="1" ht="15.75" customHeight="1" x14ac:dyDescent="0.2">
      <c r="A177" s="14"/>
      <c r="B177" s="84"/>
      <c r="C177" s="84"/>
      <c r="D177" s="84"/>
      <c r="E177" s="84"/>
      <c r="F177" s="84"/>
      <c r="G177" s="84"/>
      <c r="H177" s="84"/>
      <c r="I177" s="84"/>
      <c r="J177" s="84"/>
      <c r="M177" s="9"/>
      <c r="R177" s="9"/>
    </row>
    <row r="178" spans="1:18" s="8" customFormat="1" ht="15.75" customHeight="1" x14ac:dyDescent="0.2">
      <c r="A178" s="14"/>
      <c r="B178" s="84"/>
      <c r="C178" s="84"/>
      <c r="D178" s="84"/>
      <c r="E178" s="84"/>
      <c r="F178" s="84"/>
      <c r="G178" s="84"/>
      <c r="H178" s="84"/>
      <c r="I178" s="84"/>
      <c r="J178" s="84"/>
      <c r="M178" s="9"/>
      <c r="R178" s="9"/>
    </row>
    <row r="179" spans="1:18" s="8" customFormat="1" ht="15.75" customHeight="1" x14ac:dyDescent="0.2">
      <c r="A179" s="14"/>
      <c r="B179" s="84"/>
      <c r="C179" s="84"/>
      <c r="D179" s="84"/>
      <c r="E179" s="84"/>
      <c r="F179" s="84"/>
      <c r="G179" s="84"/>
      <c r="H179" s="84"/>
      <c r="I179" s="84"/>
      <c r="J179" s="84"/>
      <c r="M179" s="9"/>
      <c r="R179" s="9"/>
    </row>
    <row r="180" spans="1:18" s="8" customFormat="1" ht="15.75" customHeight="1" x14ac:dyDescent="0.2">
      <c r="A180" s="14"/>
      <c r="B180" s="84"/>
      <c r="C180" s="84"/>
      <c r="D180" s="84"/>
      <c r="E180" s="84"/>
      <c r="F180" s="84"/>
      <c r="G180" s="84"/>
      <c r="H180" s="84"/>
      <c r="I180" s="84"/>
      <c r="J180" s="84"/>
      <c r="M180" s="9"/>
      <c r="R180" s="9"/>
    </row>
    <row r="181" spans="1:18" s="8" customFormat="1" ht="15.75" customHeight="1" x14ac:dyDescent="0.2">
      <c r="A181" s="14"/>
      <c r="B181" s="84"/>
      <c r="C181" s="84"/>
      <c r="D181" s="84"/>
      <c r="E181" s="84"/>
      <c r="F181" s="84"/>
      <c r="G181" s="84"/>
      <c r="H181" s="84"/>
      <c r="I181" s="84"/>
      <c r="J181" s="84"/>
      <c r="M181" s="9"/>
      <c r="R181" s="9"/>
    </row>
    <row r="182" spans="1:18" s="8" customFormat="1" ht="15.75" customHeight="1" x14ac:dyDescent="0.2">
      <c r="A182" s="14"/>
      <c r="B182" s="84"/>
      <c r="C182" s="84"/>
      <c r="D182" s="84"/>
      <c r="E182" s="84"/>
      <c r="F182" s="84"/>
      <c r="G182" s="84"/>
      <c r="H182" s="84"/>
      <c r="I182" s="84"/>
      <c r="J182" s="84"/>
      <c r="M182" s="9"/>
      <c r="R182" s="9"/>
    </row>
    <row r="183" spans="1:18" s="8" customFormat="1" ht="15.75" customHeight="1" x14ac:dyDescent="0.2">
      <c r="A183" s="14"/>
      <c r="B183" s="84"/>
      <c r="C183" s="84"/>
      <c r="D183" s="84"/>
      <c r="E183" s="84"/>
      <c r="F183" s="84"/>
      <c r="G183" s="84"/>
      <c r="H183" s="84"/>
      <c r="I183" s="84"/>
      <c r="J183" s="84"/>
      <c r="M183" s="9"/>
      <c r="R183" s="9"/>
    </row>
    <row r="184" spans="1:18" s="8" customFormat="1" ht="15.75" customHeight="1" x14ac:dyDescent="0.2">
      <c r="A184" s="14"/>
      <c r="B184" s="84"/>
      <c r="C184" s="84"/>
      <c r="D184" s="84"/>
      <c r="E184" s="84"/>
      <c r="F184" s="84"/>
      <c r="G184" s="84"/>
      <c r="H184" s="84"/>
      <c r="I184" s="84"/>
      <c r="J184" s="84"/>
      <c r="M184" s="9"/>
      <c r="R184" s="9"/>
    </row>
    <row r="185" spans="1:18" s="8" customFormat="1" ht="15.75" customHeight="1" x14ac:dyDescent="0.2">
      <c r="A185" s="14"/>
      <c r="B185" s="84"/>
      <c r="C185" s="84"/>
      <c r="D185" s="84"/>
      <c r="E185" s="84"/>
      <c r="F185" s="84"/>
      <c r="G185" s="84"/>
      <c r="H185" s="84"/>
      <c r="I185" s="84"/>
      <c r="J185" s="84"/>
      <c r="M185" s="9"/>
      <c r="R185" s="9"/>
    </row>
    <row r="186" spans="1:18" s="8" customFormat="1" ht="15.75" customHeight="1" x14ac:dyDescent="0.2">
      <c r="A186" s="14"/>
      <c r="B186" s="84"/>
      <c r="C186" s="84"/>
      <c r="D186" s="84"/>
      <c r="E186" s="84"/>
      <c r="F186" s="84"/>
      <c r="G186" s="84"/>
      <c r="H186" s="84"/>
      <c r="I186" s="84"/>
      <c r="J186" s="84"/>
      <c r="M186" s="9"/>
      <c r="R186" s="9"/>
    </row>
    <row r="187" spans="1:18" s="8" customFormat="1" ht="15.75" customHeight="1" x14ac:dyDescent="0.2">
      <c r="A187" s="14"/>
      <c r="B187" s="84"/>
      <c r="C187" s="84"/>
      <c r="D187" s="84"/>
      <c r="E187" s="84"/>
      <c r="F187" s="84"/>
      <c r="G187" s="84"/>
      <c r="H187" s="84"/>
      <c r="I187" s="84"/>
      <c r="J187" s="84"/>
      <c r="M187" s="9"/>
      <c r="R187" s="9"/>
    </row>
    <row r="188" spans="1:18" s="8" customFormat="1" ht="15.75" customHeight="1" x14ac:dyDescent="0.2">
      <c r="A188" s="14"/>
      <c r="B188" s="84"/>
      <c r="C188" s="84"/>
      <c r="D188" s="84"/>
      <c r="E188" s="84"/>
      <c r="F188" s="84"/>
      <c r="G188" s="84"/>
      <c r="H188" s="84"/>
      <c r="I188" s="84"/>
      <c r="J188" s="84"/>
      <c r="M188" s="9"/>
      <c r="R188" s="9"/>
    </row>
    <row r="189" spans="1:18" s="8" customFormat="1" ht="15.75" customHeight="1" x14ac:dyDescent="0.2">
      <c r="A189" s="14"/>
      <c r="B189" s="84"/>
      <c r="C189" s="84"/>
      <c r="D189" s="84"/>
      <c r="E189" s="84"/>
      <c r="F189" s="84"/>
      <c r="G189" s="84"/>
      <c r="H189" s="84"/>
      <c r="I189" s="84"/>
      <c r="J189" s="84"/>
      <c r="M189" s="9"/>
      <c r="R189" s="9"/>
    </row>
    <row r="190" spans="1:18" s="8" customFormat="1" ht="15.75" customHeight="1" x14ac:dyDescent="0.2">
      <c r="A190" s="14"/>
      <c r="B190" s="84"/>
      <c r="C190" s="84"/>
      <c r="D190" s="84"/>
      <c r="E190" s="84"/>
      <c r="F190" s="84"/>
      <c r="G190" s="84"/>
      <c r="H190" s="84"/>
      <c r="I190" s="84"/>
      <c r="J190" s="84"/>
      <c r="M190" s="9"/>
      <c r="R190" s="9"/>
    </row>
    <row r="191" spans="1:18" s="8" customFormat="1" ht="15.75" customHeight="1" x14ac:dyDescent="0.2">
      <c r="A191" s="14"/>
      <c r="B191" s="84"/>
      <c r="C191" s="84"/>
      <c r="D191" s="84"/>
      <c r="E191" s="84"/>
      <c r="F191" s="84"/>
      <c r="G191" s="84"/>
      <c r="H191" s="84"/>
      <c r="I191" s="84"/>
      <c r="J191" s="84"/>
      <c r="M191" s="9"/>
      <c r="R191" s="9"/>
    </row>
    <row r="192" spans="1:18" s="8" customFormat="1" ht="15.75" customHeight="1" x14ac:dyDescent="0.2">
      <c r="A192" s="14"/>
      <c r="B192" s="84"/>
      <c r="C192" s="84"/>
      <c r="D192" s="84"/>
      <c r="E192" s="84"/>
      <c r="F192" s="84"/>
      <c r="G192" s="84"/>
      <c r="H192" s="84"/>
      <c r="I192" s="84"/>
      <c r="J192" s="84"/>
      <c r="M192" s="9"/>
      <c r="R192" s="9"/>
    </row>
    <row r="193" spans="1:18" s="8" customFormat="1" ht="15.75" customHeight="1" x14ac:dyDescent="0.2">
      <c r="A193" s="14"/>
      <c r="B193" s="84"/>
      <c r="C193" s="84"/>
      <c r="D193" s="84"/>
      <c r="E193" s="84"/>
      <c r="F193" s="84"/>
      <c r="G193" s="84"/>
      <c r="H193" s="84"/>
      <c r="I193" s="84"/>
      <c r="J193" s="84"/>
      <c r="M193" s="9"/>
      <c r="R193" s="9"/>
    </row>
    <row r="194" spans="1:18" s="8" customFormat="1" ht="15.75" customHeight="1" x14ac:dyDescent="0.2">
      <c r="A194" s="14"/>
      <c r="B194" s="84"/>
      <c r="C194" s="84"/>
      <c r="D194" s="84"/>
      <c r="E194" s="84"/>
      <c r="F194" s="84"/>
      <c r="G194" s="84"/>
      <c r="H194" s="84"/>
      <c r="I194" s="84"/>
      <c r="J194" s="84"/>
      <c r="M194" s="9"/>
      <c r="R194" s="9"/>
    </row>
    <row r="195" spans="1:18" s="8" customFormat="1" ht="15.75" customHeight="1" x14ac:dyDescent="0.2">
      <c r="A195" s="14"/>
      <c r="B195" s="84"/>
      <c r="C195" s="84"/>
      <c r="D195" s="84"/>
      <c r="E195" s="84"/>
      <c r="F195" s="84"/>
      <c r="G195" s="84"/>
      <c r="H195" s="84"/>
      <c r="I195" s="84"/>
      <c r="J195" s="84"/>
      <c r="M195" s="9"/>
      <c r="R195" s="9"/>
    </row>
    <row r="196" spans="1:18" s="8" customFormat="1" ht="15.75" customHeight="1" x14ac:dyDescent="0.2">
      <c r="A196" s="14"/>
      <c r="B196" s="84"/>
      <c r="C196" s="84"/>
      <c r="D196" s="84"/>
      <c r="E196" s="84"/>
      <c r="F196" s="84"/>
      <c r="G196" s="84"/>
      <c r="H196" s="84"/>
      <c r="I196" s="84"/>
      <c r="J196" s="84"/>
      <c r="M196" s="9"/>
      <c r="R196" s="9"/>
    </row>
    <row r="197" spans="1:18" s="8" customFormat="1" ht="15.75" customHeight="1" x14ac:dyDescent="0.2">
      <c r="A197" s="14"/>
      <c r="B197" s="84"/>
      <c r="C197" s="84"/>
      <c r="D197" s="84"/>
      <c r="E197" s="84"/>
      <c r="F197" s="84"/>
      <c r="G197" s="84"/>
      <c r="H197" s="84"/>
      <c r="I197" s="84"/>
      <c r="J197" s="84"/>
      <c r="M197" s="9"/>
      <c r="R197" s="9"/>
    </row>
    <row r="198" spans="1:18" s="8" customFormat="1" ht="15.75" customHeight="1" x14ac:dyDescent="0.2">
      <c r="A198" s="14"/>
      <c r="B198" s="84"/>
      <c r="C198" s="84"/>
      <c r="D198" s="84"/>
      <c r="E198" s="84"/>
      <c r="F198" s="84"/>
      <c r="G198" s="84"/>
      <c r="H198" s="84"/>
      <c r="I198" s="84"/>
      <c r="J198" s="84"/>
      <c r="M198" s="9"/>
      <c r="R198" s="9"/>
    </row>
    <row r="199" spans="1:18" s="8" customFormat="1" ht="15.75" customHeight="1" x14ac:dyDescent="0.2">
      <c r="A199" s="14"/>
      <c r="B199" s="84"/>
      <c r="C199" s="84"/>
      <c r="D199" s="84"/>
      <c r="E199" s="84"/>
      <c r="F199" s="84"/>
      <c r="G199" s="84"/>
      <c r="H199" s="84"/>
      <c r="I199" s="84"/>
      <c r="J199" s="84"/>
      <c r="M199" s="9"/>
      <c r="R199" s="9"/>
    </row>
    <row r="200" spans="1:18" s="8" customFormat="1" ht="15.75" customHeight="1" x14ac:dyDescent="0.2">
      <c r="A200" s="14"/>
      <c r="B200" s="84"/>
      <c r="C200" s="84"/>
      <c r="D200" s="84"/>
      <c r="E200" s="84"/>
      <c r="F200" s="84"/>
      <c r="G200" s="84"/>
      <c r="H200" s="84"/>
      <c r="I200" s="84"/>
      <c r="J200" s="84"/>
      <c r="M200" s="9"/>
      <c r="R200" s="9"/>
    </row>
    <row r="201" spans="1:18" s="8" customFormat="1" ht="15.75" customHeight="1" x14ac:dyDescent="0.2">
      <c r="A201" s="14"/>
      <c r="B201" s="84"/>
      <c r="C201" s="84"/>
      <c r="D201" s="84"/>
      <c r="E201" s="84"/>
      <c r="F201" s="84"/>
      <c r="G201" s="84"/>
      <c r="H201" s="84"/>
      <c r="I201" s="84"/>
      <c r="J201" s="84"/>
      <c r="M201" s="9"/>
      <c r="R201" s="9"/>
    </row>
    <row r="202" spans="1:18" s="8" customFormat="1" ht="15.75" customHeight="1" x14ac:dyDescent="0.2">
      <c r="A202" s="14"/>
      <c r="B202" s="84"/>
      <c r="C202" s="84"/>
      <c r="D202" s="84"/>
      <c r="E202" s="84"/>
      <c r="F202" s="84"/>
      <c r="G202" s="84"/>
      <c r="H202" s="84"/>
      <c r="I202" s="84"/>
      <c r="J202" s="84"/>
      <c r="M202" s="9"/>
      <c r="R202" s="9"/>
    </row>
    <row r="203" spans="1:18" s="8" customFormat="1" ht="15.75" customHeight="1" x14ac:dyDescent="0.2">
      <c r="A203" s="14"/>
      <c r="B203" s="84"/>
      <c r="C203" s="84"/>
      <c r="D203" s="84"/>
      <c r="E203" s="84"/>
      <c r="F203" s="84"/>
      <c r="G203" s="84"/>
      <c r="H203" s="84"/>
      <c r="I203" s="84"/>
      <c r="J203" s="84"/>
      <c r="M203" s="9"/>
      <c r="R203" s="9"/>
    </row>
    <row r="204" spans="1:18" s="8" customFormat="1" ht="15.75" customHeight="1" x14ac:dyDescent="0.2">
      <c r="A204" s="14"/>
      <c r="B204" s="84"/>
      <c r="C204" s="84"/>
      <c r="D204" s="84"/>
      <c r="E204" s="84"/>
      <c r="F204" s="84"/>
      <c r="G204" s="84"/>
      <c r="H204" s="84"/>
      <c r="I204" s="84"/>
      <c r="J204" s="84"/>
      <c r="M204" s="9"/>
      <c r="R204" s="9"/>
    </row>
    <row r="205" spans="1:18" s="8" customFormat="1" ht="15.75" customHeight="1" x14ac:dyDescent="0.2">
      <c r="A205" s="14"/>
      <c r="B205" s="84"/>
      <c r="C205" s="84"/>
      <c r="D205" s="84"/>
      <c r="E205" s="84"/>
      <c r="F205" s="84"/>
      <c r="G205" s="84"/>
      <c r="H205" s="84"/>
      <c r="I205" s="84"/>
      <c r="J205" s="84"/>
      <c r="M205" s="9"/>
      <c r="R205" s="9"/>
    </row>
    <row r="206" spans="1:18" s="8" customFormat="1" ht="15.75" customHeight="1" x14ac:dyDescent="0.2">
      <c r="A206" s="14"/>
      <c r="B206" s="84"/>
      <c r="C206" s="84"/>
      <c r="D206" s="84"/>
      <c r="E206" s="84"/>
      <c r="F206" s="84"/>
      <c r="G206" s="84"/>
      <c r="H206" s="84"/>
      <c r="I206" s="84"/>
      <c r="J206" s="84"/>
      <c r="M206" s="9"/>
      <c r="R206" s="9"/>
    </row>
    <row r="207" spans="1:18" s="8" customFormat="1" ht="15.75" customHeight="1" x14ac:dyDescent="0.2">
      <c r="A207" s="14"/>
      <c r="B207" s="84"/>
      <c r="C207" s="84"/>
      <c r="D207" s="84"/>
      <c r="E207" s="84"/>
      <c r="F207" s="84"/>
      <c r="G207" s="84"/>
      <c r="H207" s="84"/>
      <c r="I207" s="84"/>
      <c r="J207" s="84"/>
      <c r="M207" s="9"/>
      <c r="R207" s="9"/>
    </row>
    <row r="208" spans="1:18" s="8" customFormat="1" ht="15.75" customHeight="1" x14ac:dyDescent="0.2">
      <c r="A208" s="14"/>
      <c r="B208" s="84"/>
      <c r="C208" s="84"/>
      <c r="D208" s="84"/>
      <c r="E208" s="84"/>
      <c r="F208" s="84"/>
      <c r="G208" s="84"/>
      <c r="H208" s="84"/>
      <c r="I208" s="84"/>
      <c r="J208" s="84"/>
      <c r="M208" s="9"/>
      <c r="R208" s="9"/>
    </row>
    <row r="209" spans="1:18" s="8" customFormat="1" ht="15.75" customHeight="1" x14ac:dyDescent="0.2">
      <c r="A209" s="14"/>
      <c r="B209" s="84"/>
      <c r="C209" s="84"/>
      <c r="D209" s="84"/>
      <c r="E209" s="84"/>
      <c r="F209" s="84"/>
      <c r="G209" s="84"/>
      <c r="H209" s="84"/>
      <c r="I209" s="84"/>
      <c r="J209" s="84"/>
      <c r="M209" s="9"/>
      <c r="R209" s="9"/>
    </row>
    <row r="210" spans="1:18" s="8" customFormat="1" ht="15.75" customHeight="1" x14ac:dyDescent="0.2">
      <c r="A210" s="14"/>
      <c r="B210" s="84"/>
      <c r="C210" s="84"/>
      <c r="D210" s="84"/>
      <c r="E210" s="84"/>
      <c r="F210" s="84"/>
      <c r="G210" s="84"/>
      <c r="H210" s="84"/>
      <c r="I210" s="84"/>
      <c r="J210" s="84"/>
      <c r="M210" s="9"/>
      <c r="R210" s="9"/>
    </row>
    <row r="211" spans="1:18" s="8" customFormat="1" ht="15.75" customHeight="1" x14ac:dyDescent="0.2">
      <c r="A211" s="14"/>
      <c r="B211" s="84"/>
      <c r="C211" s="84"/>
      <c r="D211" s="84"/>
      <c r="E211" s="84"/>
      <c r="F211" s="84"/>
      <c r="G211" s="84"/>
      <c r="H211" s="84"/>
      <c r="I211" s="84"/>
      <c r="J211" s="84"/>
      <c r="M211" s="9"/>
      <c r="R211" s="9"/>
    </row>
    <row r="212" spans="1:18" s="8" customFormat="1" ht="15.75" customHeight="1" x14ac:dyDescent="0.2">
      <c r="A212" s="14"/>
      <c r="B212" s="84"/>
      <c r="C212" s="84"/>
      <c r="D212" s="84"/>
      <c r="E212" s="84"/>
      <c r="F212" s="84"/>
      <c r="G212" s="84"/>
      <c r="H212" s="84"/>
      <c r="I212" s="84"/>
      <c r="J212" s="84"/>
      <c r="M212" s="9"/>
      <c r="R212" s="9"/>
    </row>
    <row r="213" spans="1:18" s="8" customFormat="1" ht="15.75" customHeight="1" x14ac:dyDescent="0.2">
      <c r="A213" s="14"/>
      <c r="B213" s="84"/>
      <c r="C213" s="84"/>
      <c r="D213" s="84"/>
      <c r="E213" s="84"/>
      <c r="F213" s="84"/>
      <c r="G213" s="84"/>
      <c r="H213" s="84"/>
      <c r="I213" s="84"/>
      <c r="J213" s="84"/>
      <c r="M213" s="9"/>
      <c r="R213" s="9"/>
    </row>
    <row r="214" spans="1:18" s="8" customFormat="1" ht="15.75" customHeight="1" x14ac:dyDescent="0.2">
      <c r="A214" s="14"/>
      <c r="B214" s="84"/>
      <c r="C214" s="84"/>
      <c r="D214" s="84"/>
      <c r="E214" s="84"/>
      <c r="F214" s="84"/>
      <c r="G214" s="84"/>
      <c r="H214" s="84"/>
      <c r="I214" s="84"/>
      <c r="J214" s="84"/>
      <c r="M214" s="9"/>
      <c r="R214" s="9"/>
    </row>
    <row r="215" spans="1:18" s="8" customFormat="1" ht="15.75" customHeight="1" x14ac:dyDescent="0.2">
      <c r="A215" s="14"/>
      <c r="B215" s="84"/>
      <c r="C215" s="84"/>
      <c r="D215" s="84"/>
      <c r="E215" s="84"/>
      <c r="F215" s="84"/>
      <c r="G215" s="84"/>
      <c r="H215" s="84"/>
      <c r="I215" s="84"/>
      <c r="J215" s="84"/>
      <c r="M215" s="9"/>
      <c r="R215" s="9"/>
    </row>
    <row r="216" spans="1:18" s="8" customFormat="1" ht="15.75" customHeight="1" x14ac:dyDescent="0.2">
      <c r="A216" s="14"/>
      <c r="B216" s="84"/>
      <c r="C216" s="84"/>
      <c r="D216" s="84"/>
      <c r="E216" s="84"/>
      <c r="F216" s="84"/>
      <c r="G216" s="84"/>
      <c r="H216" s="84"/>
      <c r="I216" s="84"/>
      <c r="J216" s="84"/>
      <c r="M216" s="9"/>
      <c r="R216" s="9"/>
    </row>
    <row r="217" spans="1:18" s="8" customFormat="1" ht="15.75" customHeight="1" x14ac:dyDescent="0.2">
      <c r="A217" s="14"/>
      <c r="B217" s="84"/>
      <c r="C217" s="84"/>
      <c r="D217" s="84"/>
      <c r="E217" s="84"/>
      <c r="F217" s="84"/>
      <c r="G217" s="84"/>
      <c r="H217" s="84"/>
      <c r="I217" s="84"/>
      <c r="J217" s="84"/>
      <c r="M217" s="9"/>
      <c r="R217" s="9"/>
    </row>
    <row r="218" spans="1:18" s="8" customFormat="1" ht="15.75" customHeight="1" x14ac:dyDescent="0.2">
      <c r="A218" s="14"/>
      <c r="B218" s="84"/>
      <c r="C218" s="84"/>
      <c r="D218" s="84"/>
      <c r="E218" s="84"/>
      <c r="F218" s="84"/>
      <c r="G218" s="84"/>
      <c r="H218" s="84"/>
      <c r="I218" s="84"/>
      <c r="J218" s="84"/>
      <c r="M218" s="9"/>
      <c r="R218" s="9"/>
    </row>
    <row r="219" spans="1:18" s="8" customFormat="1" ht="15.75" customHeight="1" x14ac:dyDescent="0.2">
      <c r="A219" s="14"/>
      <c r="B219" s="84"/>
      <c r="C219" s="84"/>
      <c r="D219" s="84"/>
      <c r="E219" s="84"/>
      <c r="F219" s="84"/>
      <c r="G219" s="84"/>
      <c r="H219" s="84"/>
      <c r="I219" s="84"/>
      <c r="J219" s="84"/>
      <c r="M219" s="9"/>
      <c r="R219" s="9"/>
    </row>
    <row r="220" spans="1:18" s="8" customFormat="1" ht="15.75" customHeight="1" x14ac:dyDescent="0.2">
      <c r="A220" s="14"/>
      <c r="B220" s="84"/>
      <c r="C220" s="84"/>
      <c r="D220" s="84"/>
      <c r="E220" s="84"/>
      <c r="F220" s="84"/>
      <c r="G220" s="84"/>
      <c r="H220" s="84"/>
      <c r="I220" s="84"/>
      <c r="J220" s="84"/>
      <c r="M220" s="9"/>
      <c r="R220" s="9"/>
    </row>
    <row r="221" spans="1:18" s="8" customFormat="1" ht="15.75" customHeight="1" x14ac:dyDescent="0.2">
      <c r="A221" s="14"/>
      <c r="B221" s="84"/>
      <c r="C221" s="84"/>
      <c r="D221" s="84"/>
      <c r="E221" s="84"/>
      <c r="F221" s="84"/>
      <c r="G221" s="84"/>
      <c r="H221" s="84"/>
      <c r="I221" s="84"/>
      <c r="J221" s="84"/>
      <c r="M221" s="9"/>
      <c r="R221" s="9"/>
    </row>
    <row r="222" spans="1:18" s="8" customFormat="1" ht="15.75" customHeight="1" x14ac:dyDescent="0.2">
      <c r="A222" s="14"/>
      <c r="B222" s="84"/>
      <c r="C222" s="84"/>
      <c r="D222" s="84"/>
      <c r="E222" s="84"/>
      <c r="F222" s="84"/>
      <c r="G222" s="84"/>
      <c r="H222" s="84"/>
      <c r="I222" s="84"/>
      <c r="J222" s="84"/>
      <c r="M222" s="9"/>
      <c r="R222" s="9"/>
    </row>
    <row r="223" spans="1:18" s="8" customFormat="1" ht="15.75" customHeight="1" x14ac:dyDescent="0.2">
      <c r="A223" s="14"/>
      <c r="B223" s="84"/>
      <c r="C223" s="84"/>
      <c r="D223" s="84"/>
      <c r="E223" s="84"/>
      <c r="F223" s="84"/>
      <c r="G223" s="84"/>
      <c r="H223" s="84"/>
      <c r="I223" s="84"/>
      <c r="J223" s="84"/>
      <c r="M223" s="9"/>
      <c r="R223" s="9"/>
    </row>
    <row r="224" spans="1:18" s="8" customFormat="1" ht="15.75" customHeight="1" x14ac:dyDescent="0.2">
      <c r="A224" s="14"/>
      <c r="B224" s="84"/>
      <c r="C224" s="84"/>
      <c r="D224" s="84"/>
      <c r="E224" s="84"/>
      <c r="F224" s="84"/>
      <c r="G224" s="84"/>
      <c r="H224" s="84"/>
      <c r="I224" s="84"/>
      <c r="J224" s="84"/>
      <c r="M224" s="9"/>
      <c r="R224" s="9"/>
    </row>
    <row r="225" spans="1:18" s="8" customFormat="1" ht="15.75" customHeight="1" x14ac:dyDescent="0.2">
      <c r="A225" s="14"/>
      <c r="B225" s="84"/>
      <c r="C225" s="84"/>
      <c r="D225" s="84"/>
      <c r="E225" s="84"/>
      <c r="F225" s="84"/>
      <c r="G225" s="84"/>
      <c r="H225" s="84"/>
      <c r="I225" s="84"/>
      <c r="J225" s="84"/>
      <c r="M225" s="9"/>
      <c r="R225" s="9"/>
    </row>
    <row r="226" spans="1:18" s="8" customFormat="1" ht="15.75" customHeight="1" x14ac:dyDescent="0.2">
      <c r="A226" s="14"/>
      <c r="B226" s="84"/>
      <c r="C226" s="84"/>
      <c r="D226" s="84"/>
      <c r="E226" s="84"/>
      <c r="F226" s="84"/>
      <c r="G226" s="84"/>
      <c r="H226" s="84"/>
      <c r="I226" s="84"/>
      <c r="J226" s="84"/>
      <c r="M226" s="9"/>
      <c r="R226" s="9"/>
    </row>
    <row r="227" spans="1:18" s="8" customFormat="1" ht="15.75" customHeight="1" x14ac:dyDescent="0.2">
      <c r="A227" s="14"/>
      <c r="B227" s="84"/>
      <c r="C227" s="84"/>
      <c r="D227" s="84"/>
      <c r="E227" s="84"/>
      <c r="F227" s="84"/>
      <c r="G227" s="84"/>
      <c r="H227" s="84"/>
      <c r="I227" s="84"/>
      <c r="J227" s="84"/>
      <c r="M227" s="9"/>
      <c r="R227" s="9"/>
    </row>
    <row r="228" spans="1:18" s="8" customFormat="1" ht="15.75" customHeight="1" x14ac:dyDescent="0.2">
      <c r="A228" s="14"/>
      <c r="B228" s="84"/>
      <c r="C228" s="84"/>
      <c r="D228" s="84"/>
      <c r="E228" s="84"/>
      <c r="F228" s="84"/>
      <c r="G228" s="84"/>
      <c r="H228" s="84"/>
      <c r="I228" s="84"/>
      <c r="J228" s="84"/>
      <c r="M228" s="9"/>
      <c r="R228" s="9"/>
    </row>
    <row r="229" spans="1:18" s="8" customFormat="1" ht="15.75" customHeight="1" x14ac:dyDescent="0.2">
      <c r="A229" s="14"/>
      <c r="B229" s="84"/>
      <c r="C229" s="84"/>
      <c r="D229" s="84"/>
      <c r="E229" s="84"/>
      <c r="F229" s="84"/>
      <c r="G229" s="84"/>
      <c r="H229" s="84"/>
      <c r="I229" s="84"/>
      <c r="J229" s="84"/>
      <c r="M229" s="9"/>
      <c r="R229" s="9"/>
    </row>
    <row r="230" spans="1:18" s="8" customFormat="1" ht="15.75" customHeight="1" x14ac:dyDescent="0.2">
      <c r="A230" s="14"/>
      <c r="B230" s="84"/>
      <c r="C230" s="84"/>
      <c r="D230" s="84"/>
      <c r="E230" s="84"/>
      <c r="F230" s="84"/>
      <c r="G230" s="84"/>
      <c r="H230" s="84"/>
      <c r="I230" s="84"/>
      <c r="J230" s="84"/>
      <c r="M230" s="9"/>
      <c r="R230" s="9"/>
    </row>
    <row r="231" spans="1:18" s="8" customFormat="1" ht="15.75" customHeight="1" x14ac:dyDescent="0.2">
      <c r="A231" s="14"/>
      <c r="B231" s="84"/>
      <c r="C231" s="84"/>
      <c r="D231" s="84"/>
      <c r="E231" s="84"/>
      <c r="F231" s="84"/>
      <c r="G231" s="84"/>
      <c r="H231" s="84"/>
      <c r="I231" s="84"/>
      <c r="J231" s="84"/>
      <c r="M231" s="9"/>
      <c r="R231" s="9"/>
    </row>
    <row r="232" spans="1:18" s="8" customFormat="1" ht="15.75" customHeight="1" x14ac:dyDescent="0.2">
      <c r="A232" s="14"/>
      <c r="B232" s="84"/>
      <c r="C232" s="84"/>
      <c r="D232" s="84"/>
      <c r="E232" s="84"/>
      <c r="F232" s="84"/>
      <c r="G232" s="84"/>
      <c r="H232" s="84"/>
      <c r="I232" s="84"/>
      <c r="J232" s="84"/>
      <c r="M232" s="9"/>
      <c r="R232" s="9"/>
    </row>
    <row r="233" spans="1:18" s="8" customFormat="1" ht="15.75" customHeight="1" x14ac:dyDescent="0.2">
      <c r="A233" s="14"/>
      <c r="B233" s="84"/>
      <c r="C233" s="84"/>
      <c r="D233" s="84"/>
      <c r="E233" s="84"/>
      <c r="F233" s="84"/>
      <c r="G233" s="84"/>
      <c r="H233" s="84"/>
      <c r="I233" s="84"/>
      <c r="J233" s="84"/>
      <c r="M233" s="9"/>
      <c r="R233" s="9"/>
    </row>
    <row r="234" spans="1:18" s="8" customFormat="1" ht="15.75" customHeight="1" x14ac:dyDescent="0.2">
      <c r="A234" s="14"/>
      <c r="B234" s="84"/>
      <c r="C234" s="84"/>
      <c r="D234" s="84"/>
      <c r="E234" s="84"/>
      <c r="F234" s="84"/>
      <c r="G234" s="84"/>
      <c r="H234" s="84"/>
      <c r="I234" s="84"/>
      <c r="J234" s="84"/>
      <c r="M234" s="9"/>
      <c r="R234" s="9"/>
    </row>
    <row r="235" spans="1:18" s="8" customFormat="1" ht="15.75" customHeight="1" x14ac:dyDescent="0.2">
      <c r="A235" s="14"/>
      <c r="B235" s="84"/>
      <c r="C235" s="84"/>
      <c r="D235" s="84"/>
      <c r="E235" s="84"/>
      <c r="F235" s="84"/>
      <c r="G235" s="84"/>
      <c r="H235" s="84"/>
      <c r="I235" s="84"/>
      <c r="J235" s="84"/>
      <c r="M235" s="9"/>
      <c r="R235" s="9"/>
    </row>
    <row r="236" spans="1:18" s="8" customFormat="1" ht="15.75" customHeight="1" x14ac:dyDescent="0.2">
      <c r="A236" s="14"/>
      <c r="B236" s="84"/>
      <c r="C236" s="84"/>
      <c r="D236" s="84"/>
      <c r="E236" s="84"/>
      <c r="F236" s="84"/>
      <c r="G236" s="84"/>
      <c r="H236" s="84"/>
      <c r="I236" s="84"/>
      <c r="J236" s="84"/>
      <c r="M236" s="9"/>
      <c r="R236" s="9"/>
    </row>
    <row r="237" spans="1:18" s="8" customFormat="1" ht="15.75" customHeight="1" x14ac:dyDescent="0.2">
      <c r="A237" s="14"/>
      <c r="B237" s="84"/>
      <c r="C237" s="84"/>
      <c r="D237" s="84"/>
      <c r="E237" s="84"/>
      <c r="F237" s="84"/>
      <c r="G237" s="84"/>
      <c r="H237" s="84"/>
      <c r="I237" s="84"/>
      <c r="J237" s="84"/>
      <c r="M237" s="9"/>
      <c r="R237" s="9"/>
    </row>
    <row r="238" spans="1:18" s="8" customFormat="1" ht="15.75" customHeight="1" x14ac:dyDescent="0.2">
      <c r="A238" s="14"/>
      <c r="B238" s="84"/>
      <c r="C238" s="84"/>
      <c r="D238" s="84"/>
      <c r="E238" s="84"/>
      <c r="F238" s="84"/>
      <c r="G238" s="84"/>
      <c r="H238" s="84"/>
      <c r="I238" s="84"/>
      <c r="J238" s="84"/>
      <c r="M238" s="9"/>
      <c r="R238" s="9"/>
    </row>
    <row r="239" spans="1:18" s="8" customFormat="1" ht="15.75" customHeight="1" x14ac:dyDescent="0.2">
      <c r="A239" s="14"/>
      <c r="B239" s="84"/>
      <c r="C239" s="84"/>
      <c r="D239" s="84"/>
      <c r="E239" s="84"/>
      <c r="F239" s="84"/>
      <c r="G239" s="84"/>
      <c r="H239" s="84"/>
      <c r="I239" s="84"/>
      <c r="J239" s="84"/>
      <c r="M239" s="9"/>
      <c r="R239" s="9"/>
    </row>
    <row r="240" spans="1:18" s="8" customFormat="1" ht="15.75" customHeight="1" x14ac:dyDescent="0.2">
      <c r="A240" s="14"/>
      <c r="B240" s="84"/>
      <c r="C240" s="84"/>
      <c r="D240" s="84"/>
      <c r="E240" s="84"/>
      <c r="F240" s="84"/>
      <c r="G240" s="84"/>
      <c r="H240" s="84"/>
      <c r="I240" s="84"/>
      <c r="J240" s="84"/>
      <c r="M240" s="9"/>
      <c r="R240" s="9"/>
    </row>
    <row r="241" spans="1:18" s="8" customFormat="1" ht="15.75" customHeight="1" x14ac:dyDescent="0.2">
      <c r="A241" s="14"/>
      <c r="B241" s="84"/>
      <c r="C241" s="84"/>
      <c r="D241" s="84"/>
      <c r="E241" s="84"/>
      <c r="F241" s="84"/>
      <c r="G241" s="84"/>
      <c r="H241" s="84"/>
      <c r="I241" s="84"/>
      <c r="J241" s="84"/>
      <c r="M241" s="9"/>
      <c r="R241" s="9"/>
    </row>
    <row r="242" spans="1:18" s="8" customFormat="1" ht="15.75" customHeight="1" x14ac:dyDescent="0.2">
      <c r="A242" s="14"/>
      <c r="B242" s="84"/>
      <c r="C242" s="84"/>
      <c r="D242" s="84"/>
      <c r="E242" s="84"/>
      <c r="F242" s="84"/>
      <c r="G242" s="84"/>
      <c r="H242" s="84"/>
      <c r="I242" s="84"/>
      <c r="J242" s="84"/>
      <c r="M242" s="9"/>
      <c r="R242" s="9"/>
    </row>
    <row r="243" spans="1:18" s="8" customFormat="1" ht="15.75" customHeight="1" x14ac:dyDescent="0.2">
      <c r="A243" s="14"/>
      <c r="C243" s="84"/>
      <c r="D243" s="84"/>
      <c r="E243" s="84"/>
      <c r="F243" s="84"/>
      <c r="G243" s="84"/>
      <c r="H243" s="84"/>
      <c r="I243" s="84"/>
      <c r="J243" s="84"/>
      <c r="M243" s="9"/>
      <c r="R243" s="9"/>
    </row>
    <row r="244" spans="1:18" s="8" customFormat="1" ht="15.75" customHeight="1" x14ac:dyDescent="0.2">
      <c r="A244" s="14"/>
      <c r="M244" s="9"/>
      <c r="R244" s="9"/>
    </row>
    <row r="245" spans="1:18" s="8" customFormat="1" ht="15.75" customHeight="1" x14ac:dyDescent="0.2">
      <c r="A245" s="14"/>
      <c r="M245" s="9"/>
      <c r="R245" s="9"/>
    </row>
    <row r="246" spans="1:18" s="8" customFormat="1" ht="15.75" customHeight="1" x14ac:dyDescent="0.2">
      <c r="A246" s="14"/>
      <c r="M246" s="9"/>
      <c r="R246" s="9"/>
    </row>
    <row r="247" spans="1:18" s="8" customFormat="1" ht="15.75" customHeight="1" x14ac:dyDescent="0.2">
      <c r="A247" s="14"/>
      <c r="M247" s="9"/>
      <c r="R247" s="9"/>
    </row>
    <row r="248" spans="1:18" s="8" customFormat="1" ht="15.75" customHeight="1" x14ac:dyDescent="0.2">
      <c r="A248" s="14"/>
      <c r="M248" s="9"/>
      <c r="R248" s="9"/>
    </row>
    <row r="249" spans="1:18" s="8" customFormat="1" ht="15.75" customHeight="1" x14ac:dyDescent="0.2">
      <c r="A249" s="14"/>
      <c r="M249" s="9"/>
      <c r="R249" s="9"/>
    </row>
    <row r="250" spans="1:18" s="8" customFormat="1" ht="15.75" customHeight="1" x14ac:dyDescent="0.2">
      <c r="A250" s="14"/>
      <c r="M250" s="9"/>
      <c r="R250" s="9"/>
    </row>
    <row r="251" spans="1:18" s="8" customFormat="1" ht="15.75" customHeight="1" x14ac:dyDescent="0.2">
      <c r="A251" s="14"/>
      <c r="M251" s="9"/>
      <c r="R251" s="9"/>
    </row>
    <row r="252" spans="1:18" s="8" customFormat="1" ht="15.75" customHeight="1" x14ac:dyDescent="0.2">
      <c r="A252" s="14"/>
      <c r="M252" s="9"/>
      <c r="R252" s="9"/>
    </row>
    <row r="253" spans="1:18" s="8" customFormat="1" ht="15.75" customHeight="1" x14ac:dyDescent="0.2">
      <c r="A253" s="14"/>
      <c r="M253" s="9"/>
      <c r="R253" s="9"/>
    </row>
    <row r="254" spans="1:18" s="8" customFormat="1" ht="15.75" customHeight="1" x14ac:dyDescent="0.2">
      <c r="A254" s="14"/>
      <c r="M254" s="9"/>
      <c r="R254" s="9"/>
    </row>
    <row r="255" spans="1:18" s="8" customFormat="1" ht="15.75" customHeight="1" x14ac:dyDescent="0.2">
      <c r="A255" s="14"/>
      <c r="M255" s="9"/>
      <c r="R255" s="9"/>
    </row>
    <row r="256" spans="1:18" s="8" customFormat="1" ht="15.75" customHeight="1" x14ac:dyDescent="0.2">
      <c r="A256" s="14"/>
      <c r="M256" s="9"/>
      <c r="R256" s="9"/>
    </row>
    <row r="257" spans="1:18" s="8" customFormat="1" ht="15.75" customHeight="1" x14ac:dyDescent="0.2">
      <c r="A257" s="14"/>
      <c r="M257" s="9"/>
      <c r="R257" s="9"/>
    </row>
    <row r="258" spans="1:18" s="8" customFormat="1" ht="15.75" customHeight="1" x14ac:dyDescent="0.2">
      <c r="A258" s="14"/>
      <c r="M258" s="9"/>
      <c r="R258" s="9"/>
    </row>
    <row r="259" spans="1:18" s="8" customFormat="1" ht="15.75" customHeight="1" x14ac:dyDescent="0.2">
      <c r="A259" s="14"/>
      <c r="M259" s="9"/>
      <c r="R259" s="9"/>
    </row>
    <row r="260" spans="1:18" s="8" customFormat="1" ht="15.75" customHeight="1" x14ac:dyDescent="0.2">
      <c r="A260" s="14"/>
      <c r="M260" s="9"/>
      <c r="R260" s="9"/>
    </row>
    <row r="261" spans="1:18" s="8" customFormat="1" ht="15.75" customHeight="1" x14ac:dyDescent="0.2">
      <c r="A261" s="14"/>
      <c r="M261" s="9"/>
      <c r="R261" s="9"/>
    </row>
    <row r="262" spans="1:18" s="8" customFormat="1" ht="15.75" customHeight="1" x14ac:dyDescent="0.2">
      <c r="A262" s="14"/>
      <c r="M262" s="9"/>
      <c r="R262" s="9"/>
    </row>
    <row r="263" spans="1:18" s="8" customFormat="1" ht="15.75" customHeight="1" x14ac:dyDescent="0.2">
      <c r="A263" s="14"/>
      <c r="M263" s="9"/>
      <c r="R263" s="9"/>
    </row>
    <row r="264" spans="1:18" s="8" customFormat="1" ht="15.75" customHeight="1" x14ac:dyDescent="0.2">
      <c r="A264" s="14"/>
      <c r="M264" s="9"/>
      <c r="R264" s="9"/>
    </row>
    <row r="265" spans="1:18" s="8" customFormat="1" ht="15.75" customHeight="1" x14ac:dyDescent="0.2">
      <c r="A265" s="14"/>
      <c r="M265" s="9"/>
      <c r="R265" s="9"/>
    </row>
    <row r="266" spans="1:18" s="8" customFormat="1" ht="15.75" customHeight="1" x14ac:dyDescent="0.2">
      <c r="A266" s="14"/>
      <c r="M266" s="9"/>
      <c r="R266" s="9"/>
    </row>
    <row r="267" spans="1:18" s="8" customFormat="1" ht="15.75" customHeight="1" x14ac:dyDescent="0.2">
      <c r="A267" s="14"/>
      <c r="M267" s="9"/>
      <c r="R267" s="9"/>
    </row>
    <row r="268" spans="1:18" s="8" customFormat="1" ht="15.75" customHeight="1" x14ac:dyDescent="0.2">
      <c r="A268" s="14"/>
      <c r="M268" s="9"/>
      <c r="R268" s="9"/>
    </row>
    <row r="269" spans="1:18" s="8" customFormat="1" ht="15.75" customHeight="1" x14ac:dyDescent="0.2">
      <c r="A269" s="14"/>
      <c r="M269" s="9"/>
      <c r="R269" s="9"/>
    </row>
    <row r="270" spans="1:18" s="8" customFormat="1" ht="15.75" customHeight="1" x14ac:dyDescent="0.2">
      <c r="A270" s="14"/>
      <c r="M270" s="9"/>
      <c r="R270" s="9"/>
    </row>
    <row r="271" spans="1:18" s="8" customFormat="1" ht="15.75" customHeight="1" x14ac:dyDescent="0.2">
      <c r="A271" s="14"/>
      <c r="M271" s="9"/>
      <c r="R271" s="9"/>
    </row>
    <row r="272" spans="1:18" s="8" customFormat="1" ht="15.75" customHeight="1" x14ac:dyDescent="0.2">
      <c r="A272" s="14"/>
      <c r="M272" s="9"/>
      <c r="R272" s="9"/>
    </row>
    <row r="273" spans="1:18" s="8" customFormat="1" ht="15.75" customHeight="1" x14ac:dyDescent="0.2">
      <c r="A273" s="14"/>
      <c r="M273" s="9"/>
      <c r="R273" s="9"/>
    </row>
    <row r="274" spans="1:18" s="8" customFormat="1" ht="15.75" customHeight="1" x14ac:dyDescent="0.2">
      <c r="A274" s="14"/>
      <c r="M274" s="9"/>
      <c r="R274" s="9"/>
    </row>
    <row r="275" spans="1:18" s="8" customFormat="1" ht="15.75" customHeight="1" x14ac:dyDescent="0.2">
      <c r="A275" s="14"/>
      <c r="M275" s="9"/>
      <c r="R275" s="9"/>
    </row>
    <row r="276" spans="1:18" s="8" customFormat="1" ht="15.75" customHeight="1" x14ac:dyDescent="0.2">
      <c r="A276" s="14"/>
      <c r="M276" s="9"/>
      <c r="R276" s="9"/>
    </row>
    <row r="277" spans="1:18" s="8" customFormat="1" ht="15.75" customHeight="1" x14ac:dyDescent="0.2">
      <c r="A277" s="14"/>
      <c r="M277" s="9"/>
      <c r="R277" s="9"/>
    </row>
    <row r="278" spans="1:18" s="8" customFormat="1" ht="15.75" customHeight="1" x14ac:dyDescent="0.2">
      <c r="A278" s="14"/>
      <c r="M278" s="9"/>
      <c r="R278" s="9"/>
    </row>
    <row r="279" spans="1:18" s="8" customFormat="1" ht="15.75" customHeight="1" x14ac:dyDescent="0.2">
      <c r="A279" s="14"/>
      <c r="M279" s="9"/>
      <c r="R279" s="9"/>
    </row>
    <row r="280" spans="1:18" s="8" customFormat="1" ht="15.75" customHeight="1" x14ac:dyDescent="0.2">
      <c r="A280" s="14"/>
      <c r="M280" s="9"/>
      <c r="R280" s="9"/>
    </row>
    <row r="281" spans="1:18" s="8" customFormat="1" ht="15.75" customHeight="1" x14ac:dyDescent="0.2">
      <c r="A281" s="14"/>
      <c r="M281" s="9"/>
      <c r="R281" s="9"/>
    </row>
    <row r="282" spans="1:18" s="8" customFormat="1" ht="15.75" customHeight="1" x14ac:dyDescent="0.2">
      <c r="A282" s="14"/>
      <c r="M282" s="9"/>
      <c r="R282" s="9"/>
    </row>
    <row r="283" spans="1:18" s="8" customFormat="1" ht="15.75" customHeight="1" x14ac:dyDescent="0.2">
      <c r="A283" s="14"/>
      <c r="M283" s="9"/>
      <c r="R283" s="9"/>
    </row>
    <row r="284" spans="1:18" s="8" customFormat="1" ht="15.75" customHeight="1" x14ac:dyDescent="0.2">
      <c r="A284" s="14"/>
      <c r="M284" s="9"/>
      <c r="R284" s="9"/>
    </row>
    <row r="285" spans="1:18" s="8" customFormat="1" ht="15.75" customHeight="1" x14ac:dyDescent="0.2">
      <c r="A285" s="14"/>
      <c r="M285" s="9"/>
      <c r="R285" s="9"/>
    </row>
    <row r="286" spans="1:18" s="8" customFormat="1" ht="15.75" customHeight="1" x14ac:dyDescent="0.2">
      <c r="A286" s="14"/>
      <c r="M286" s="9"/>
      <c r="R286" s="9"/>
    </row>
    <row r="287" spans="1:18" s="8" customFormat="1" ht="15.75" customHeight="1" x14ac:dyDescent="0.2">
      <c r="A287" s="14"/>
      <c r="M287" s="9"/>
      <c r="R287" s="9"/>
    </row>
    <row r="288" spans="1:18" s="8" customFormat="1" ht="15.75" customHeight="1" x14ac:dyDescent="0.2">
      <c r="A288" s="14"/>
      <c r="M288" s="9"/>
      <c r="R288" s="9"/>
    </row>
    <row r="289" spans="1:18" s="8" customFormat="1" ht="15.75" customHeight="1" x14ac:dyDescent="0.2">
      <c r="A289" s="14"/>
      <c r="M289" s="9"/>
      <c r="R289" s="9"/>
    </row>
    <row r="290" spans="1:18" s="8" customFormat="1" ht="15.75" customHeight="1" x14ac:dyDescent="0.2">
      <c r="A290" s="14"/>
      <c r="M290" s="9"/>
      <c r="R290" s="9"/>
    </row>
    <row r="291" spans="1:18" s="8" customFormat="1" ht="15.75" customHeight="1" x14ac:dyDescent="0.2">
      <c r="A291" s="14"/>
      <c r="M291" s="9"/>
      <c r="R291" s="9"/>
    </row>
    <row r="292" spans="1:18" s="8" customFormat="1" ht="15.75" customHeight="1" x14ac:dyDescent="0.2">
      <c r="A292" s="14"/>
      <c r="M292" s="9"/>
      <c r="R292" s="9"/>
    </row>
    <row r="293" spans="1:18" s="8" customFormat="1" ht="15.75" customHeight="1" x14ac:dyDescent="0.2">
      <c r="A293" s="14"/>
      <c r="M293" s="9"/>
      <c r="R293" s="9"/>
    </row>
    <row r="294" spans="1:18" s="8" customFormat="1" ht="15.75" customHeight="1" x14ac:dyDescent="0.2">
      <c r="A294" s="14"/>
      <c r="M294" s="9"/>
      <c r="R294" s="9"/>
    </row>
    <row r="295" spans="1:18" s="8" customFormat="1" ht="15.75" customHeight="1" x14ac:dyDescent="0.2">
      <c r="A295" s="14"/>
      <c r="M295" s="9"/>
      <c r="R295" s="9"/>
    </row>
    <row r="296" spans="1:18" s="8" customFormat="1" ht="15.75" customHeight="1" x14ac:dyDescent="0.2">
      <c r="A296" s="14"/>
      <c r="M296" s="9"/>
      <c r="R296" s="9"/>
    </row>
    <row r="297" spans="1:18" s="8" customFormat="1" ht="15.75" customHeight="1" x14ac:dyDescent="0.2">
      <c r="A297" s="14"/>
      <c r="M297" s="9"/>
      <c r="R297" s="9"/>
    </row>
    <row r="298" spans="1:18" s="8" customFormat="1" ht="15.75" customHeight="1" x14ac:dyDescent="0.2">
      <c r="A298" s="14"/>
      <c r="M298" s="9"/>
      <c r="R298" s="9"/>
    </row>
    <row r="299" spans="1:18" s="8" customFormat="1" ht="15.75" customHeight="1" x14ac:dyDescent="0.2">
      <c r="A299" s="14"/>
      <c r="M299" s="9"/>
      <c r="R299" s="9"/>
    </row>
    <row r="300" spans="1:18" s="8" customFormat="1" ht="15.75" customHeight="1" x14ac:dyDescent="0.2">
      <c r="A300" s="14"/>
      <c r="M300" s="9"/>
      <c r="R300" s="9"/>
    </row>
    <row r="301" spans="1:18" s="8" customFormat="1" ht="15.75" customHeight="1" x14ac:dyDescent="0.2">
      <c r="A301" s="14"/>
      <c r="M301" s="9"/>
      <c r="R301" s="9"/>
    </row>
    <row r="302" spans="1:18" s="8" customFormat="1" ht="15.75" customHeight="1" x14ac:dyDescent="0.2">
      <c r="A302" s="14"/>
      <c r="M302" s="9"/>
      <c r="R302" s="9"/>
    </row>
    <row r="303" spans="1:18" s="8" customFormat="1" ht="15.75" customHeight="1" x14ac:dyDescent="0.2">
      <c r="A303" s="14"/>
      <c r="M303" s="9"/>
      <c r="R303" s="9"/>
    </row>
    <row r="304" spans="1:18" s="8" customFormat="1" ht="15.75" customHeight="1" x14ac:dyDescent="0.2">
      <c r="A304" s="14"/>
      <c r="M304" s="9"/>
      <c r="R304" s="9"/>
    </row>
    <row r="305" spans="1:18" s="8" customFormat="1" ht="15.75" customHeight="1" x14ac:dyDescent="0.2">
      <c r="A305" s="14"/>
      <c r="M305" s="9"/>
      <c r="R305" s="9"/>
    </row>
    <row r="306" spans="1:18" s="8" customFormat="1" ht="15.75" customHeight="1" x14ac:dyDescent="0.2">
      <c r="A306" s="14"/>
      <c r="M306" s="9"/>
      <c r="R306" s="9"/>
    </row>
    <row r="307" spans="1:18" s="8" customFormat="1" ht="15.75" customHeight="1" x14ac:dyDescent="0.2">
      <c r="A307" s="14"/>
      <c r="M307" s="9"/>
      <c r="R307" s="9"/>
    </row>
    <row r="308" spans="1:18" s="8" customFormat="1" ht="15.75" customHeight="1" x14ac:dyDescent="0.2">
      <c r="A308" s="14"/>
      <c r="M308" s="9"/>
      <c r="R308" s="9"/>
    </row>
    <row r="309" spans="1:18" s="8" customFormat="1" ht="15.75" customHeight="1" x14ac:dyDescent="0.2">
      <c r="A309" s="14"/>
      <c r="M309" s="9"/>
      <c r="R309" s="9"/>
    </row>
    <row r="310" spans="1:18" s="8" customFormat="1" ht="15.75" customHeight="1" x14ac:dyDescent="0.2">
      <c r="A310" s="14"/>
      <c r="M310" s="9"/>
      <c r="R310" s="9"/>
    </row>
    <row r="311" spans="1:18" s="8" customFormat="1" ht="15.75" customHeight="1" x14ac:dyDescent="0.2">
      <c r="A311" s="14"/>
      <c r="M311" s="9"/>
      <c r="R311" s="9"/>
    </row>
    <row r="312" spans="1:18" s="8" customFormat="1" ht="15.75" customHeight="1" x14ac:dyDescent="0.2">
      <c r="A312" s="14"/>
      <c r="M312" s="9"/>
      <c r="R312" s="9"/>
    </row>
    <row r="313" spans="1:18" s="8" customFormat="1" ht="15.75" customHeight="1" x14ac:dyDescent="0.2">
      <c r="A313" s="14"/>
      <c r="M313" s="9"/>
      <c r="R313" s="9"/>
    </row>
    <row r="314" spans="1:18" s="8" customFormat="1" ht="15.75" customHeight="1" x14ac:dyDescent="0.2">
      <c r="A314" s="14"/>
      <c r="M314" s="9"/>
      <c r="R314" s="9"/>
    </row>
    <row r="315" spans="1:18" s="8" customFormat="1" ht="15.75" customHeight="1" x14ac:dyDescent="0.2">
      <c r="A315" s="14"/>
      <c r="M315" s="9"/>
      <c r="R315" s="9"/>
    </row>
    <row r="316" spans="1:18" s="8" customFormat="1" ht="15.75" customHeight="1" x14ac:dyDescent="0.2">
      <c r="A316" s="14"/>
      <c r="M316" s="9"/>
      <c r="R316" s="9"/>
    </row>
    <row r="317" spans="1:18" s="8" customFormat="1" ht="15.75" customHeight="1" x14ac:dyDescent="0.2">
      <c r="A317" s="14"/>
      <c r="M317" s="9"/>
      <c r="R317" s="9"/>
    </row>
    <row r="318" spans="1:18" s="8" customFormat="1" ht="15.75" customHeight="1" x14ac:dyDescent="0.2">
      <c r="A318" s="14"/>
      <c r="M318" s="9"/>
      <c r="R318" s="9"/>
    </row>
    <row r="319" spans="1:18" s="8" customFormat="1" ht="15.75" customHeight="1" x14ac:dyDescent="0.2">
      <c r="A319" s="14"/>
      <c r="M319" s="9"/>
      <c r="R319" s="9"/>
    </row>
    <row r="320" spans="1:18" s="8" customFormat="1" ht="15.75" customHeight="1" x14ac:dyDescent="0.2">
      <c r="A320" s="14"/>
      <c r="M320" s="9"/>
      <c r="R320" s="9"/>
    </row>
    <row r="321" spans="1:18" s="8" customFormat="1" ht="15.75" customHeight="1" x14ac:dyDescent="0.2">
      <c r="A321" s="14"/>
      <c r="M321" s="9"/>
      <c r="R321" s="9"/>
    </row>
    <row r="322" spans="1:18" s="8" customFormat="1" ht="15.75" customHeight="1" x14ac:dyDescent="0.2">
      <c r="A322" s="14"/>
      <c r="M322" s="9"/>
      <c r="R322" s="9"/>
    </row>
    <row r="323" spans="1:18" s="8" customFormat="1" ht="15.75" customHeight="1" x14ac:dyDescent="0.2">
      <c r="A323" s="14"/>
      <c r="M323" s="9"/>
      <c r="R323" s="9"/>
    </row>
    <row r="324" spans="1:18" s="8" customFormat="1" ht="15.75" customHeight="1" x14ac:dyDescent="0.2">
      <c r="A324" s="14"/>
      <c r="M324" s="9"/>
      <c r="R324" s="9"/>
    </row>
    <row r="325" spans="1:18" s="8" customFormat="1" ht="15.75" customHeight="1" x14ac:dyDescent="0.2">
      <c r="A325" s="14"/>
      <c r="M325" s="9"/>
      <c r="R325" s="9"/>
    </row>
    <row r="326" spans="1:18" s="8" customFormat="1" ht="15.75" customHeight="1" x14ac:dyDescent="0.2">
      <c r="A326" s="14"/>
      <c r="M326" s="9"/>
      <c r="R326" s="9"/>
    </row>
    <row r="327" spans="1:18" s="8" customFormat="1" ht="15.75" customHeight="1" x14ac:dyDescent="0.2">
      <c r="A327" s="14"/>
      <c r="M327" s="9"/>
      <c r="R327" s="9"/>
    </row>
    <row r="328" spans="1:18" s="8" customFormat="1" ht="15.75" customHeight="1" x14ac:dyDescent="0.2">
      <c r="A328" s="14"/>
      <c r="M328" s="9"/>
      <c r="R328" s="9"/>
    </row>
    <row r="329" spans="1:18" s="8" customFormat="1" ht="15.75" customHeight="1" x14ac:dyDescent="0.2">
      <c r="A329" s="14"/>
      <c r="M329" s="9"/>
      <c r="R329" s="9"/>
    </row>
    <row r="330" spans="1:18" s="8" customFormat="1" ht="15.75" customHeight="1" x14ac:dyDescent="0.2">
      <c r="A330" s="14"/>
      <c r="M330" s="9"/>
      <c r="R330" s="9"/>
    </row>
    <row r="331" spans="1:18" s="8" customFormat="1" ht="15.75" customHeight="1" x14ac:dyDescent="0.2">
      <c r="A331" s="14"/>
      <c r="M331" s="9"/>
      <c r="R331" s="9"/>
    </row>
    <row r="332" spans="1:18" s="8" customFormat="1" ht="15.75" customHeight="1" x14ac:dyDescent="0.2">
      <c r="A332" s="14"/>
      <c r="M332" s="9"/>
      <c r="R332" s="9"/>
    </row>
    <row r="333" spans="1:18" s="8" customFormat="1" ht="15.75" customHeight="1" x14ac:dyDescent="0.2">
      <c r="A333" s="14"/>
      <c r="M333" s="9"/>
      <c r="R333" s="9"/>
    </row>
    <row r="334" spans="1:18" s="8" customFormat="1" ht="15.75" customHeight="1" x14ac:dyDescent="0.2">
      <c r="A334" s="14"/>
      <c r="M334" s="9"/>
      <c r="R334" s="9"/>
    </row>
    <row r="335" spans="1:18" s="8" customFormat="1" ht="15.75" customHeight="1" x14ac:dyDescent="0.2">
      <c r="A335" s="14"/>
      <c r="M335" s="9"/>
      <c r="R335" s="9"/>
    </row>
    <row r="336" spans="1:18" s="8" customFormat="1" ht="15.75" customHeight="1" x14ac:dyDescent="0.2">
      <c r="A336" s="14"/>
      <c r="M336" s="9"/>
      <c r="R336" s="9"/>
    </row>
    <row r="337" spans="1:18" s="8" customFormat="1" ht="15.75" customHeight="1" x14ac:dyDescent="0.2">
      <c r="A337" s="14"/>
      <c r="M337" s="9"/>
      <c r="R337" s="9"/>
    </row>
    <row r="338" spans="1:18" s="8" customFormat="1" ht="15.75" customHeight="1" x14ac:dyDescent="0.2">
      <c r="A338" s="14"/>
      <c r="M338" s="9"/>
      <c r="R338" s="9"/>
    </row>
    <row r="339" spans="1:18" s="8" customFormat="1" ht="15.75" customHeight="1" x14ac:dyDescent="0.2">
      <c r="A339" s="14"/>
      <c r="M339" s="9"/>
      <c r="R339" s="9"/>
    </row>
    <row r="340" spans="1:18" s="8" customFormat="1" ht="15.75" customHeight="1" x14ac:dyDescent="0.2">
      <c r="A340" s="14"/>
      <c r="M340" s="9"/>
      <c r="R340" s="9"/>
    </row>
    <row r="341" spans="1:18" s="8" customFormat="1" ht="15.75" customHeight="1" x14ac:dyDescent="0.2">
      <c r="A341" s="14"/>
      <c r="M341" s="9"/>
      <c r="R341" s="9"/>
    </row>
    <row r="342" spans="1:18" s="8" customFormat="1" ht="15.75" customHeight="1" x14ac:dyDescent="0.2">
      <c r="A342" s="14"/>
      <c r="M342" s="9"/>
      <c r="R342" s="9"/>
    </row>
    <row r="343" spans="1:18" s="8" customFormat="1" ht="15.75" customHeight="1" x14ac:dyDescent="0.2">
      <c r="A343" s="14"/>
      <c r="M343" s="9"/>
      <c r="R343" s="9"/>
    </row>
    <row r="344" spans="1:18" s="8" customFormat="1" ht="15.75" customHeight="1" x14ac:dyDescent="0.2">
      <c r="A344" s="14"/>
      <c r="M344" s="9"/>
      <c r="R344" s="9"/>
    </row>
    <row r="345" spans="1:18" s="8" customFormat="1" ht="15.75" customHeight="1" x14ac:dyDescent="0.2">
      <c r="A345" s="14"/>
      <c r="M345" s="9"/>
      <c r="R345" s="9"/>
    </row>
    <row r="346" spans="1:18" s="8" customFormat="1" ht="15.75" customHeight="1" x14ac:dyDescent="0.2">
      <c r="A346" s="14"/>
      <c r="M346" s="9"/>
      <c r="R346" s="9"/>
    </row>
    <row r="347" spans="1:18" s="8" customFormat="1" ht="15.75" customHeight="1" x14ac:dyDescent="0.2">
      <c r="A347" s="14"/>
      <c r="M347" s="9"/>
      <c r="R347" s="9"/>
    </row>
    <row r="348" spans="1:18" s="8" customFormat="1" ht="15.75" customHeight="1" x14ac:dyDescent="0.2">
      <c r="A348" s="14"/>
      <c r="M348" s="9"/>
      <c r="R348" s="9"/>
    </row>
    <row r="349" spans="1:18" s="8" customFormat="1" ht="15.75" customHeight="1" x14ac:dyDescent="0.2">
      <c r="A349" s="14"/>
      <c r="M349" s="9"/>
      <c r="R349" s="9"/>
    </row>
    <row r="350" spans="1:18" s="8" customFormat="1" ht="15.75" customHeight="1" x14ac:dyDescent="0.2">
      <c r="A350" s="14"/>
      <c r="M350" s="9"/>
      <c r="R350" s="9"/>
    </row>
    <row r="351" spans="1:18" s="8" customFormat="1" ht="15.75" customHeight="1" x14ac:dyDescent="0.2">
      <c r="A351" s="14"/>
      <c r="M351" s="9"/>
      <c r="R351" s="9"/>
    </row>
    <row r="352" spans="1:18" s="8" customFormat="1" ht="15.75" customHeight="1" x14ac:dyDescent="0.2">
      <c r="A352" s="14"/>
      <c r="M352" s="9"/>
      <c r="R352" s="9"/>
    </row>
    <row r="353" spans="1:18" s="8" customFormat="1" ht="15.75" customHeight="1" x14ac:dyDescent="0.2">
      <c r="A353" s="14"/>
      <c r="M353" s="9"/>
      <c r="R353" s="9"/>
    </row>
    <row r="354" spans="1:18" s="8" customFormat="1" ht="15.75" customHeight="1" x14ac:dyDescent="0.2">
      <c r="A354" s="14"/>
      <c r="M354" s="9"/>
      <c r="R354" s="9"/>
    </row>
    <row r="355" spans="1:18" s="8" customFormat="1" ht="15.75" customHeight="1" x14ac:dyDescent="0.2">
      <c r="A355" s="14"/>
      <c r="M355" s="9"/>
      <c r="R355" s="9"/>
    </row>
    <row r="356" spans="1:18" s="8" customFormat="1" ht="15.75" customHeight="1" x14ac:dyDescent="0.2">
      <c r="A356" s="14"/>
      <c r="M356" s="9"/>
      <c r="R356" s="9"/>
    </row>
    <row r="357" spans="1:18" s="8" customFormat="1" ht="15.75" customHeight="1" x14ac:dyDescent="0.2">
      <c r="A357" s="14"/>
      <c r="M357" s="9"/>
      <c r="R357" s="9"/>
    </row>
    <row r="358" spans="1:18" s="8" customFormat="1" ht="15.75" customHeight="1" x14ac:dyDescent="0.2">
      <c r="A358" s="14"/>
      <c r="M358" s="9"/>
      <c r="R358" s="9"/>
    </row>
    <row r="359" spans="1:18" s="8" customFormat="1" ht="15.75" customHeight="1" x14ac:dyDescent="0.2">
      <c r="A359" s="14"/>
      <c r="M359" s="9"/>
      <c r="R359" s="9"/>
    </row>
    <row r="360" spans="1:18" s="8" customFormat="1" ht="15.75" customHeight="1" x14ac:dyDescent="0.2">
      <c r="A360" s="14"/>
      <c r="M360" s="9"/>
      <c r="R360" s="9"/>
    </row>
    <row r="361" spans="1:18" s="8" customFormat="1" ht="15.75" customHeight="1" x14ac:dyDescent="0.2">
      <c r="A361" s="14"/>
      <c r="M361" s="9"/>
      <c r="R361" s="9"/>
    </row>
    <row r="362" spans="1:18" s="8" customFormat="1" ht="15.75" customHeight="1" x14ac:dyDescent="0.2">
      <c r="A362" s="14"/>
      <c r="M362" s="9"/>
      <c r="R362" s="9"/>
    </row>
    <row r="363" spans="1:18" s="8" customFormat="1" ht="15.75" customHeight="1" x14ac:dyDescent="0.2">
      <c r="A363" s="14"/>
      <c r="M363" s="9"/>
      <c r="R363" s="9"/>
    </row>
    <row r="364" spans="1:18" s="8" customFormat="1" ht="15.75" customHeight="1" x14ac:dyDescent="0.2">
      <c r="A364" s="14"/>
      <c r="M364" s="9"/>
      <c r="R364" s="9"/>
    </row>
    <row r="365" spans="1:18" s="8" customFormat="1" ht="15.75" customHeight="1" x14ac:dyDescent="0.2">
      <c r="A365" s="14"/>
      <c r="M365" s="9"/>
      <c r="R365" s="9"/>
    </row>
    <row r="366" spans="1:18" s="8" customFormat="1" ht="15.75" customHeight="1" x14ac:dyDescent="0.2">
      <c r="A366" s="14"/>
      <c r="M366" s="9"/>
      <c r="R366" s="9"/>
    </row>
    <row r="367" spans="1:18" s="8" customFormat="1" ht="15.75" customHeight="1" x14ac:dyDescent="0.2">
      <c r="A367" s="14"/>
      <c r="M367" s="9"/>
      <c r="R367" s="9"/>
    </row>
    <row r="368" spans="1:18" s="8" customFormat="1" ht="15.75" customHeight="1" x14ac:dyDescent="0.2">
      <c r="A368" s="14"/>
      <c r="M368" s="9"/>
      <c r="R368" s="9"/>
    </row>
    <row r="369" spans="1:18" s="8" customFormat="1" ht="15.75" customHeight="1" x14ac:dyDescent="0.2">
      <c r="A369" s="14"/>
      <c r="M369" s="9"/>
      <c r="R369" s="9"/>
    </row>
    <row r="370" spans="1:18" s="8" customFormat="1" ht="15.75" customHeight="1" x14ac:dyDescent="0.2">
      <c r="A370" s="14"/>
      <c r="M370" s="9"/>
      <c r="R370" s="9"/>
    </row>
    <row r="371" spans="1:18" s="8" customFormat="1" ht="15.75" customHeight="1" x14ac:dyDescent="0.2">
      <c r="A371" s="14"/>
      <c r="M371" s="9"/>
      <c r="R371" s="9"/>
    </row>
    <row r="372" spans="1:18" s="8" customFormat="1" ht="15.75" customHeight="1" x14ac:dyDescent="0.2">
      <c r="A372" s="14"/>
      <c r="M372" s="9"/>
      <c r="R372" s="9"/>
    </row>
    <row r="373" spans="1:18" s="8" customFormat="1" ht="15.75" customHeight="1" x14ac:dyDescent="0.2">
      <c r="A373" s="14"/>
      <c r="M373" s="9"/>
      <c r="R373" s="9"/>
    </row>
    <row r="374" spans="1:18" s="8" customFormat="1" ht="15.75" customHeight="1" x14ac:dyDescent="0.2">
      <c r="A374" s="14"/>
      <c r="M374" s="9"/>
      <c r="R374" s="9"/>
    </row>
    <row r="375" spans="1:18" s="8" customFormat="1" ht="15.75" customHeight="1" x14ac:dyDescent="0.2">
      <c r="A375" s="14"/>
      <c r="M375" s="9"/>
      <c r="R375" s="9"/>
    </row>
    <row r="376" spans="1:18" s="8" customFormat="1" ht="15.75" customHeight="1" x14ac:dyDescent="0.2">
      <c r="A376" s="14"/>
      <c r="M376" s="9"/>
      <c r="R376" s="9"/>
    </row>
    <row r="377" spans="1:18" s="8" customFormat="1" ht="15.75" customHeight="1" x14ac:dyDescent="0.2">
      <c r="A377" s="14"/>
      <c r="M377" s="9"/>
      <c r="R377" s="9"/>
    </row>
    <row r="378" spans="1:18" s="8" customFormat="1" ht="15.75" customHeight="1" x14ac:dyDescent="0.2">
      <c r="A378" s="14"/>
      <c r="M378" s="9"/>
      <c r="R378" s="9"/>
    </row>
    <row r="379" spans="1:18" s="8" customFormat="1" ht="15.75" customHeight="1" x14ac:dyDescent="0.2">
      <c r="A379" s="14"/>
      <c r="M379" s="9"/>
      <c r="R379" s="9"/>
    </row>
    <row r="380" spans="1:18" s="8" customFormat="1" ht="15.75" customHeight="1" x14ac:dyDescent="0.2">
      <c r="A380" s="14"/>
      <c r="M380" s="9"/>
      <c r="R380" s="9"/>
    </row>
    <row r="381" spans="1:18" s="8" customFormat="1" ht="15.75" customHeight="1" x14ac:dyDescent="0.2">
      <c r="A381" s="14"/>
      <c r="M381" s="9"/>
      <c r="R381" s="9"/>
    </row>
    <row r="382" spans="1:18" s="8" customFormat="1" ht="15.75" customHeight="1" x14ac:dyDescent="0.2">
      <c r="A382" s="14"/>
      <c r="M382" s="9"/>
      <c r="R382" s="9"/>
    </row>
    <row r="383" spans="1:18" s="8" customFormat="1" ht="15.75" customHeight="1" x14ac:dyDescent="0.2">
      <c r="A383" s="14"/>
      <c r="M383" s="9"/>
      <c r="R383" s="9"/>
    </row>
    <row r="384" spans="1:18" s="8" customFormat="1" ht="15.75" customHeight="1" x14ac:dyDescent="0.2">
      <c r="A384" s="14"/>
      <c r="M384" s="9"/>
      <c r="R384" s="9"/>
    </row>
    <row r="385" spans="1:18" s="8" customFormat="1" ht="15.75" customHeight="1" x14ac:dyDescent="0.2">
      <c r="A385" s="14"/>
      <c r="M385" s="9"/>
      <c r="R385" s="9"/>
    </row>
    <row r="386" spans="1:18" s="8" customFormat="1" ht="15.75" customHeight="1" x14ac:dyDescent="0.2">
      <c r="A386" s="14"/>
      <c r="M386" s="9"/>
      <c r="R386" s="9"/>
    </row>
    <row r="387" spans="1:18" s="8" customFormat="1" ht="15.75" customHeight="1" x14ac:dyDescent="0.2">
      <c r="A387" s="14"/>
      <c r="M387" s="9"/>
      <c r="R387" s="9"/>
    </row>
    <row r="388" spans="1:18" s="8" customFormat="1" ht="15.75" customHeight="1" x14ac:dyDescent="0.2">
      <c r="A388" s="14"/>
      <c r="M388" s="9"/>
      <c r="R388" s="9"/>
    </row>
    <row r="389" spans="1:18" s="8" customFormat="1" ht="15.75" customHeight="1" x14ac:dyDescent="0.2">
      <c r="A389" s="14"/>
      <c r="M389" s="9"/>
      <c r="R389" s="9"/>
    </row>
    <row r="390" spans="1:18" s="8" customFormat="1" ht="15.75" customHeight="1" x14ac:dyDescent="0.2">
      <c r="A390" s="14"/>
      <c r="M390" s="9"/>
      <c r="R390" s="9"/>
    </row>
    <row r="391" spans="1:18" s="8" customFormat="1" ht="15.75" customHeight="1" x14ac:dyDescent="0.2">
      <c r="A391" s="14"/>
      <c r="M391" s="9"/>
      <c r="R391" s="9"/>
    </row>
    <row r="392" spans="1:18" s="8" customFormat="1" ht="15.75" customHeight="1" x14ac:dyDescent="0.2">
      <c r="A392" s="14"/>
      <c r="M392" s="9"/>
      <c r="R392" s="9"/>
    </row>
    <row r="393" spans="1:18" s="8" customFormat="1" ht="15.75" customHeight="1" x14ac:dyDescent="0.2">
      <c r="A393" s="14"/>
      <c r="M393" s="9"/>
      <c r="R393" s="9"/>
    </row>
    <row r="394" spans="1:18" s="8" customFormat="1" ht="15.75" customHeight="1" x14ac:dyDescent="0.2">
      <c r="A394" s="14"/>
      <c r="M394" s="9"/>
      <c r="R394" s="9"/>
    </row>
    <row r="395" spans="1:18" s="8" customFormat="1" ht="15.75" customHeight="1" x14ac:dyDescent="0.2">
      <c r="A395" s="14"/>
      <c r="M395" s="9"/>
      <c r="R395" s="9"/>
    </row>
    <row r="396" spans="1:18" s="8" customFormat="1" ht="15.75" customHeight="1" x14ac:dyDescent="0.2">
      <c r="A396" s="14"/>
      <c r="M396" s="9"/>
      <c r="R396" s="9"/>
    </row>
    <row r="397" spans="1:18" s="8" customFormat="1" ht="15.75" customHeight="1" x14ac:dyDescent="0.2">
      <c r="A397" s="14"/>
      <c r="M397" s="9"/>
      <c r="R397" s="9"/>
    </row>
    <row r="398" spans="1:18" s="8" customFormat="1" ht="15.75" customHeight="1" x14ac:dyDescent="0.2">
      <c r="A398" s="14"/>
      <c r="M398" s="9"/>
      <c r="R398" s="9"/>
    </row>
    <row r="399" spans="1:18" s="8" customFormat="1" ht="15.75" customHeight="1" x14ac:dyDescent="0.2">
      <c r="A399" s="14"/>
      <c r="M399" s="9"/>
      <c r="R399" s="9"/>
    </row>
    <row r="400" spans="1:18" s="8" customFormat="1" ht="15.75" customHeight="1" x14ac:dyDescent="0.2">
      <c r="A400" s="14"/>
      <c r="M400" s="9"/>
      <c r="R400" s="9"/>
    </row>
    <row r="401" spans="1:18" s="8" customFormat="1" ht="15.75" customHeight="1" x14ac:dyDescent="0.2">
      <c r="A401" s="14"/>
      <c r="M401" s="9"/>
      <c r="R401" s="9"/>
    </row>
    <row r="402" spans="1:18" s="8" customFormat="1" ht="15.75" customHeight="1" x14ac:dyDescent="0.2">
      <c r="A402" s="14"/>
      <c r="M402" s="9"/>
      <c r="R402" s="9"/>
    </row>
    <row r="403" spans="1:18" s="8" customFormat="1" ht="15.75" customHeight="1" x14ac:dyDescent="0.2">
      <c r="A403" s="14"/>
      <c r="M403" s="9"/>
      <c r="R403" s="9"/>
    </row>
    <row r="404" spans="1:18" s="8" customFormat="1" ht="15.75" customHeight="1" x14ac:dyDescent="0.2">
      <c r="A404" s="14"/>
      <c r="M404" s="9"/>
      <c r="R404" s="9"/>
    </row>
    <row r="405" spans="1:18" s="8" customFormat="1" ht="15.75" customHeight="1" x14ac:dyDescent="0.2">
      <c r="A405" s="14"/>
      <c r="M405" s="9"/>
      <c r="R405" s="9"/>
    </row>
    <row r="406" spans="1:18" s="8" customFormat="1" ht="15.75" customHeight="1" x14ac:dyDescent="0.2">
      <c r="A406" s="14"/>
      <c r="M406" s="9"/>
      <c r="R406" s="9"/>
    </row>
    <row r="407" spans="1:18" s="8" customFormat="1" ht="15.75" customHeight="1" x14ac:dyDescent="0.2">
      <c r="A407" s="14"/>
      <c r="M407" s="9"/>
      <c r="R407" s="9"/>
    </row>
    <row r="408" spans="1:18" s="8" customFormat="1" ht="15.75" customHeight="1" x14ac:dyDescent="0.2">
      <c r="A408" s="14"/>
      <c r="M408" s="9"/>
      <c r="R408" s="9"/>
    </row>
    <row r="409" spans="1:18" s="8" customFormat="1" ht="15.75" customHeight="1" x14ac:dyDescent="0.2">
      <c r="A409" s="14"/>
      <c r="M409" s="9"/>
      <c r="R409" s="9"/>
    </row>
    <row r="410" spans="1:18" s="8" customFormat="1" ht="15.75" customHeight="1" x14ac:dyDescent="0.2">
      <c r="A410" s="14"/>
      <c r="M410" s="9"/>
      <c r="R410" s="9"/>
    </row>
    <row r="411" spans="1:18" s="8" customFormat="1" ht="15.75" customHeight="1" x14ac:dyDescent="0.2">
      <c r="A411" s="14"/>
      <c r="M411" s="9"/>
      <c r="R411" s="9"/>
    </row>
    <row r="412" spans="1:18" s="8" customFormat="1" ht="15.75" customHeight="1" x14ac:dyDescent="0.2">
      <c r="A412" s="14"/>
      <c r="M412" s="9"/>
      <c r="R412" s="9"/>
    </row>
    <row r="413" spans="1:18" s="8" customFormat="1" ht="15.75" customHeight="1" x14ac:dyDescent="0.2">
      <c r="A413" s="14"/>
      <c r="M413" s="9"/>
      <c r="R413" s="9"/>
    </row>
    <row r="414" spans="1:18" s="8" customFormat="1" ht="15.75" customHeight="1" x14ac:dyDescent="0.2">
      <c r="A414" s="14"/>
      <c r="M414" s="9"/>
      <c r="R414" s="9"/>
    </row>
    <row r="415" spans="1:18" s="8" customFormat="1" ht="15.75" customHeight="1" x14ac:dyDescent="0.2">
      <c r="A415" s="14"/>
      <c r="M415" s="9"/>
      <c r="R415" s="9"/>
    </row>
    <row r="416" spans="1:18" s="8" customFormat="1" ht="15.75" customHeight="1" x14ac:dyDescent="0.2">
      <c r="A416" s="14"/>
      <c r="M416" s="9"/>
      <c r="R416" s="9"/>
    </row>
    <row r="417" spans="1:18" s="8" customFormat="1" ht="15.75" customHeight="1" x14ac:dyDescent="0.2">
      <c r="A417" s="14"/>
      <c r="M417" s="9"/>
      <c r="R417" s="9"/>
    </row>
    <row r="418" spans="1:18" s="8" customFormat="1" ht="15.75" customHeight="1" x14ac:dyDescent="0.2">
      <c r="A418" s="14"/>
      <c r="M418" s="9"/>
      <c r="R418" s="9"/>
    </row>
    <row r="419" spans="1:18" s="8" customFormat="1" ht="15.75" customHeight="1" x14ac:dyDescent="0.2">
      <c r="A419" s="14"/>
      <c r="M419" s="9"/>
      <c r="R419" s="9"/>
    </row>
    <row r="420" spans="1:18" s="8" customFormat="1" ht="15.75" customHeight="1" x14ac:dyDescent="0.2">
      <c r="A420" s="14"/>
      <c r="M420" s="9"/>
      <c r="R420" s="9"/>
    </row>
    <row r="421" spans="1:18" s="8" customFormat="1" ht="15.75" customHeight="1" x14ac:dyDescent="0.2">
      <c r="A421" s="14"/>
      <c r="M421" s="9"/>
      <c r="R421" s="9"/>
    </row>
    <row r="422" spans="1:18" s="8" customFormat="1" ht="15.75" customHeight="1" x14ac:dyDescent="0.2">
      <c r="A422" s="14"/>
      <c r="M422" s="9"/>
      <c r="R422" s="9"/>
    </row>
    <row r="423" spans="1:18" s="8" customFormat="1" ht="15.75" customHeight="1" x14ac:dyDescent="0.2">
      <c r="A423" s="14"/>
      <c r="M423" s="9"/>
      <c r="R423" s="9"/>
    </row>
    <row r="424" spans="1:18" s="8" customFormat="1" ht="15.75" customHeight="1" x14ac:dyDescent="0.2">
      <c r="A424" s="14"/>
      <c r="M424" s="9"/>
      <c r="R424" s="9"/>
    </row>
    <row r="425" spans="1:18" s="8" customFormat="1" ht="15.75" customHeight="1" x14ac:dyDescent="0.2">
      <c r="A425" s="14"/>
      <c r="M425" s="9"/>
      <c r="R425" s="9"/>
    </row>
    <row r="426" spans="1:18" s="8" customFormat="1" ht="15.75" customHeight="1" x14ac:dyDescent="0.2">
      <c r="A426" s="14"/>
      <c r="M426" s="9"/>
      <c r="R426" s="9"/>
    </row>
    <row r="427" spans="1:18" s="8" customFormat="1" ht="15.75" customHeight="1" x14ac:dyDescent="0.2">
      <c r="A427" s="14"/>
      <c r="M427" s="9"/>
      <c r="R427" s="9"/>
    </row>
    <row r="428" spans="1:18" s="8" customFormat="1" ht="15.75" customHeight="1" x14ac:dyDescent="0.2">
      <c r="A428" s="14"/>
      <c r="M428" s="9"/>
      <c r="R428" s="9"/>
    </row>
    <row r="429" spans="1:18" s="8" customFormat="1" ht="15.75" customHeight="1" x14ac:dyDescent="0.2">
      <c r="A429" s="14"/>
      <c r="M429" s="9"/>
      <c r="R429" s="9"/>
    </row>
    <row r="430" spans="1:18" s="8" customFormat="1" ht="15.75" customHeight="1" x14ac:dyDescent="0.2">
      <c r="A430" s="14"/>
      <c r="M430" s="9"/>
      <c r="R430" s="9"/>
    </row>
    <row r="431" spans="1:18" s="8" customFormat="1" ht="15.75" customHeight="1" x14ac:dyDescent="0.2">
      <c r="A431" s="14"/>
      <c r="M431" s="9"/>
      <c r="R431" s="9"/>
    </row>
    <row r="432" spans="1:18" s="8" customFormat="1" ht="15.75" customHeight="1" x14ac:dyDescent="0.2">
      <c r="A432" s="14"/>
      <c r="M432" s="9"/>
      <c r="R432" s="9"/>
    </row>
    <row r="433" spans="1:18" s="8" customFormat="1" ht="15.75" customHeight="1" x14ac:dyDescent="0.2">
      <c r="A433" s="14"/>
      <c r="M433" s="9"/>
      <c r="R433" s="9"/>
    </row>
    <row r="434" spans="1:18" s="8" customFormat="1" ht="15.75" customHeight="1" x14ac:dyDescent="0.2">
      <c r="A434" s="14"/>
      <c r="M434" s="9"/>
      <c r="R434" s="9"/>
    </row>
    <row r="435" spans="1:18" s="8" customFormat="1" ht="15.75" customHeight="1" x14ac:dyDescent="0.2">
      <c r="A435" s="14"/>
      <c r="M435" s="9"/>
      <c r="R435" s="9"/>
    </row>
    <row r="436" spans="1:18" s="8" customFormat="1" ht="15.75" customHeight="1" x14ac:dyDescent="0.2">
      <c r="A436" s="14"/>
      <c r="M436" s="9"/>
      <c r="R436" s="9"/>
    </row>
    <row r="437" spans="1:18" s="8" customFormat="1" ht="15.75" customHeight="1" x14ac:dyDescent="0.2">
      <c r="A437" s="14"/>
      <c r="M437" s="9"/>
      <c r="R437" s="9"/>
    </row>
    <row r="438" spans="1:18" s="8" customFormat="1" ht="15.75" customHeight="1" x14ac:dyDescent="0.2">
      <c r="A438" s="14"/>
      <c r="M438" s="9"/>
      <c r="R438" s="9"/>
    </row>
    <row r="439" spans="1:18" s="8" customFormat="1" ht="15.75" customHeight="1" x14ac:dyDescent="0.2">
      <c r="A439" s="14"/>
      <c r="M439" s="9"/>
      <c r="R439" s="9"/>
    </row>
    <row r="440" spans="1:18" s="8" customFormat="1" ht="15.75" customHeight="1" x14ac:dyDescent="0.2">
      <c r="A440" s="14"/>
      <c r="M440" s="9"/>
      <c r="R440" s="9"/>
    </row>
    <row r="441" spans="1:18" s="8" customFormat="1" ht="15.75" customHeight="1" x14ac:dyDescent="0.2">
      <c r="A441" s="14"/>
      <c r="M441" s="9"/>
      <c r="R441" s="9"/>
    </row>
    <row r="442" spans="1:18" s="8" customFormat="1" ht="15.75" customHeight="1" x14ac:dyDescent="0.2">
      <c r="A442" s="14"/>
      <c r="M442" s="9"/>
      <c r="R442" s="9"/>
    </row>
    <row r="443" spans="1:18" s="8" customFormat="1" ht="15.75" customHeight="1" x14ac:dyDescent="0.2">
      <c r="A443" s="14"/>
      <c r="M443" s="9"/>
      <c r="R443" s="9"/>
    </row>
    <row r="444" spans="1:18" s="8" customFormat="1" ht="15.75" customHeight="1" x14ac:dyDescent="0.2">
      <c r="A444" s="14"/>
      <c r="M444" s="9"/>
      <c r="R444" s="9"/>
    </row>
    <row r="445" spans="1:18" s="8" customFormat="1" ht="15.75" customHeight="1" x14ac:dyDescent="0.2">
      <c r="A445" s="14"/>
      <c r="M445" s="9"/>
      <c r="R445" s="9"/>
    </row>
    <row r="446" spans="1:18" s="8" customFormat="1" ht="15.75" customHeight="1" x14ac:dyDescent="0.2">
      <c r="A446" s="14"/>
      <c r="M446" s="9"/>
      <c r="R446" s="9"/>
    </row>
    <row r="447" spans="1:18" s="8" customFormat="1" ht="15.75" customHeight="1" x14ac:dyDescent="0.2">
      <c r="A447" s="14"/>
      <c r="M447" s="9"/>
      <c r="R447" s="9"/>
    </row>
    <row r="448" spans="1:18" s="8" customFormat="1" ht="15.75" customHeight="1" x14ac:dyDescent="0.2">
      <c r="A448" s="14"/>
      <c r="M448" s="9"/>
      <c r="R448" s="9"/>
    </row>
    <row r="449" spans="1:18" s="8" customFormat="1" ht="15.75" customHeight="1" x14ac:dyDescent="0.2">
      <c r="A449" s="14"/>
      <c r="M449" s="9"/>
      <c r="R449" s="9"/>
    </row>
    <row r="450" spans="1:18" s="8" customFormat="1" ht="15.75" customHeight="1" x14ac:dyDescent="0.2">
      <c r="A450" s="14"/>
      <c r="M450" s="9"/>
      <c r="R450" s="9"/>
    </row>
    <row r="451" spans="1:18" s="8" customFormat="1" ht="15.75" customHeight="1" x14ac:dyDescent="0.2">
      <c r="A451" s="14"/>
      <c r="M451" s="9"/>
      <c r="R451" s="9"/>
    </row>
    <row r="452" spans="1:18" s="8" customFormat="1" ht="15.75" customHeight="1" x14ac:dyDescent="0.2">
      <c r="A452" s="14"/>
      <c r="M452" s="9"/>
      <c r="R452" s="9"/>
    </row>
    <row r="453" spans="1:18" s="8" customFormat="1" ht="15.75" customHeight="1" x14ac:dyDescent="0.2">
      <c r="A453" s="14"/>
      <c r="M453" s="9"/>
      <c r="R453" s="9"/>
    </row>
    <row r="454" spans="1:18" s="8" customFormat="1" ht="15.75" customHeight="1" x14ac:dyDescent="0.2">
      <c r="A454" s="14"/>
      <c r="M454" s="9"/>
      <c r="R454" s="9"/>
    </row>
    <row r="455" spans="1:18" s="8" customFormat="1" ht="15.75" customHeight="1" x14ac:dyDescent="0.2">
      <c r="A455" s="14"/>
      <c r="M455" s="9"/>
      <c r="R455" s="9"/>
    </row>
    <row r="456" spans="1:18" s="8" customFormat="1" ht="15.75" customHeight="1" x14ac:dyDescent="0.2">
      <c r="A456" s="14"/>
      <c r="M456" s="9"/>
      <c r="R456" s="9"/>
    </row>
    <row r="457" spans="1:18" s="8" customFormat="1" ht="15.75" customHeight="1" x14ac:dyDescent="0.2">
      <c r="A457" s="14"/>
      <c r="M457" s="9"/>
      <c r="R457" s="9"/>
    </row>
    <row r="458" spans="1:18" s="8" customFormat="1" ht="15.75" customHeight="1" x14ac:dyDescent="0.2">
      <c r="A458" s="14"/>
      <c r="M458" s="9"/>
      <c r="R458" s="9"/>
    </row>
    <row r="459" spans="1:18" s="8" customFormat="1" ht="15.75" customHeight="1" x14ac:dyDescent="0.2">
      <c r="A459" s="14"/>
      <c r="M459" s="9"/>
      <c r="R459" s="9"/>
    </row>
    <row r="460" spans="1:18" s="8" customFormat="1" ht="15.75" customHeight="1" x14ac:dyDescent="0.2">
      <c r="A460" s="14"/>
      <c r="M460" s="9"/>
      <c r="R460" s="9"/>
    </row>
    <row r="461" spans="1:18" s="8" customFormat="1" ht="15.75" customHeight="1" x14ac:dyDescent="0.2">
      <c r="A461" s="14"/>
      <c r="M461" s="9"/>
      <c r="R461" s="9"/>
    </row>
    <row r="462" spans="1:18" s="8" customFormat="1" ht="15.75" customHeight="1" x14ac:dyDescent="0.2">
      <c r="A462" s="14"/>
      <c r="M462" s="9"/>
      <c r="R462" s="9"/>
    </row>
    <row r="463" spans="1:18" s="8" customFormat="1" ht="15.75" customHeight="1" x14ac:dyDescent="0.2">
      <c r="A463" s="14"/>
      <c r="M463" s="9"/>
      <c r="R463" s="9"/>
    </row>
    <row r="464" spans="1:18" s="8" customFormat="1" ht="15.75" customHeight="1" x14ac:dyDescent="0.2">
      <c r="A464" s="14"/>
      <c r="M464" s="9"/>
      <c r="R464" s="9"/>
    </row>
    <row r="465" spans="1:19" s="8" customFormat="1" ht="15.75" customHeight="1" x14ac:dyDescent="0.2">
      <c r="A465" s="14"/>
      <c r="M465" s="9"/>
      <c r="R465" s="9"/>
    </row>
    <row r="466" spans="1:19" s="8" customFormat="1" ht="15.75" customHeight="1" x14ac:dyDescent="0.2">
      <c r="A466" s="14"/>
      <c r="M466" s="9"/>
      <c r="R466" s="9"/>
    </row>
    <row r="467" spans="1:19" s="8" customFormat="1" ht="15.75" customHeight="1" x14ac:dyDescent="0.2">
      <c r="A467" s="14"/>
      <c r="M467" s="9"/>
      <c r="R467" s="9"/>
    </row>
    <row r="468" spans="1:19" s="8" customFormat="1" ht="15.75" customHeight="1" x14ac:dyDescent="0.2">
      <c r="A468" s="14"/>
      <c r="M468" s="9"/>
      <c r="R468" s="9"/>
    </row>
    <row r="469" spans="1:19" s="8" customFormat="1" ht="15.75" customHeight="1" x14ac:dyDescent="0.2">
      <c r="A469" s="14"/>
      <c r="M469" s="9"/>
      <c r="R469" s="9"/>
    </row>
    <row r="470" spans="1:19" s="8" customFormat="1" ht="15.75" customHeight="1" x14ac:dyDescent="0.2">
      <c r="A470" s="14"/>
      <c r="M470" s="9"/>
      <c r="R470" s="9"/>
    </row>
    <row r="471" spans="1:19" s="8" customFormat="1" ht="15.75" customHeight="1" x14ac:dyDescent="0.2">
      <c r="A471" s="14"/>
      <c r="M471" s="9"/>
      <c r="R471" s="9"/>
    </row>
    <row r="472" spans="1:19" s="8" customFormat="1" ht="15.75" customHeight="1" x14ac:dyDescent="0.2">
      <c r="A472" s="14"/>
      <c r="M472" s="9"/>
      <c r="R472" s="9"/>
    </row>
    <row r="473" spans="1:19" s="8" customFormat="1" ht="15.75" customHeight="1" x14ac:dyDescent="0.2">
      <c r="A473" s="14"/>
      <c r="M473" s="9"/>
      <c r="R473" s="9"/>
    </row>
    <row r="474" spans="1:19" s="8" customFormat="1" ht="15.75" customHeight="1" x14ac:dyDescent="0.2">
      <c r="A474" s="14"/>
      <c r="M474" s="9"/>
      <c r="R474" s="9"/>
    </row>
    <row r="475" spans="1:19" s="8" customFormat="1" ht="15.75" customHeight="1" x14ac:dyDescent="0.2">
      <c r="A475" s="14"/>
      <c r="M475" s="9"/>
      <c r="R475" s="9"/>
    </row>
    <row r="476" spans="1:19" ht="15.75" customHeight="1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9"/>
      <c r="S476" s="8"/>
    </row>
    <row r="477" spans="1:19" ht="15.75" customHeight="1" x14ac:dyDescent="0.2"/>
    <row r="478" spans="1:19" ht="15.75" customHeight="1" x14ac:dyDescent="0.2"/>
    <row r="479" spans="1:19" ht="15.75" customHeight="1" x14ac:dyDescent="0.2"/>
    <row r="480" spans="1:19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sheetProtection algorithmName="SHA-512" hashValue="hfLdrEfxdfg2Swd9kra32CUEEXdHWMG6Ry5aM39laF6x2srGvFrwILnOB7LxsYTJbnyth0oVLsIVsQ9QPt3dDw==" saltValue="bHP8IsjAOu2/c5p1TFmqCA==" spinCount="100000" sheet="1" objects="1" scenarios="1"/>
  <mergeCells count="16">
    <mergeCell ref="C2:F3"/>
    <mergeCell ref="G2:L3"/>
    <mergeCell ref="M2:R3"/>
    <mergeCell ref="N4:P4"/>
    <mergeCell ref="C11:F12"/>
    <mergeCell ref="G11:L12"/>
    <mergeCell ref="M11:R12"/>
    <mergeCell ref="AA65:AB66"/>
    <mergeCell ref="AC65:AE66"/>
    <mergeCell ref="C29:L30"/>
    <mergeCell ref="M29:R30"/>
    <mergeCell ref="N32:Q35"/>
    <mergeCell ref="N37:Q40"/>
    <mergeCell ref="N42:Q44"/>
    <mergeCell ref="C44:I45"/>
    <mergeCell ref="J44:L45"/>
  </mergeCells>
  <dataValidations count="3">
    <dataValidation type="list" allowBlank="1" showErrorMessage="1" sqref="B4" xr:uid="{DB09504A-5E1E-4CC7-9337-E3CFD07FCEA9}">
      <formula1>"Paycheck,Side Job"</formula1>
    </dataValidation>
    <dataValidation type="list" allowBlank="1" showErrorMessage="1" sqref="B5:B14 B17:B23" xr:uid="{940818B6-92EB-4A20-8CF9-71FD9AB5D2C5}">
      <formula1>"Paycheck,Side Job,Returned Purchases,Reimbursement,Support,Bonus,Tips,Interest Income,Investment Income,Rental Income,Other"</formula1>
    </dataValidation>
    <dataValidation type="list" allowBlank="1" showErrorMessage="1" sqref="B38:B44" xr:uid="{39D48E1B-AD88-4213-A11F-844657368644}">
      <formula1>"Housing,Utilities &amp; Bills,Food,Personal Care,Car &amp; Transport,Health &amp; Fitness,Kids,Pets,Dining,Entertainment,Shopping,Travel,Education,Fees,Taxes,Investment,Savings,Gift / Donation,MISC"</formula1>
    </dataValidation>
  </dataValidations>
  <pageMargins left="0.2" right="0.2" top="0.2" bottom="0.2" header="0" footer="0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Data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AprInvest</vt:lpstr>
      <vt:lpstr>AprSavings</vt:lpstr>
      <vt:lpstr>AugInvest</vt:lpstr>
      <vt:lpstr>AugSavings</vt:lpstr>
      <vt:lpstr>DecInvest</vt:lpstr>
      <vt:lpstr>DecSavings</vt:lpstr>
      <vt:lpstr>FebInvest</vt:lpstr>
      <vt:lpstr>FebSavings</vt:lpstr>
      <vt:lpstr>JanInvest</vt:lpstr>
      <vt:lpstr>JanSavings</vt:lpstr>
      <vt:lpstr>JulInvest</vt:lpstr>
      <vt:lpstr>JulSavings</vt:lpstr>
      <vt:lpstr>JunInvest</vt:lpstr>
      <vt:lpstr>JunSavings</vt:lpstr>
      <vt:lpstr>MarInvest</vt:lpstr>
      <vt:lpstr>MarSavings</vt:lpstr>
      <vt:lpstr>MayInvest</vt:lpstr>
      <vt:lpstr>MaySavings</vt:lpstr>
      <vt:lpstr>NovInvest</vt:lpstr>
      <vt:lpstr>NovSavings</vt:lpstr>
      <vt:lpstr>OctInvest</vt:lpstr>
      <vt:lpstr>OctSavings</vt:lpstr>
      <vt:lpstr>SepInvest</vt:lpstr>
      <vt:lpstr>SepSavings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Tseitlin</dc:creator>
  <cp:lastModifiedBy>Bowen, Janine</cp:lastModifiedBy>
  <cp:lastPrinted>2019-07-28T22:21:24Z</cp:lastPrinted>
  <dcterms:created xsi:type="dcterms:W3CDTF">2019-05-14T20:15:34Z</dcterms:created>
  <dcterms:modified xsi:type="dcterms:W3CDTF">2022-06-30T21:17:06Z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f34ead-50a3-4950-8a39-fca3a33c48cb_Enabled">
    <vt:lpwstr>true</vt:lpwstr>
  </property>
  <property fmtid="{D5CDD505-2E9C-101B-9397-08002B2CF9AE}" pid="3" name="MSIP_Label_b1f34ead-50a3-4950-8a39-fca3a33c48cb_SetDate">
    <vt:lpwstr>2022-06-30T21:16:58Z</vt:lpwstr>
  </property>
  <property fmtid="{D5CDD505-2E9C-101B-9397-08002B2CF9AE}" pid="4" name="MSIP_Label_b1f34ead-50a3-4950-8a39-fca3a33c48cb_Method">
    <vt:lpwstr>Standard</vt:lpwstr>
  </property>
  <property fmtid="{D5CDD505-2E9C-101B-9397-08002B2CF9AE}" pid="5" name="MSIP_Label_b1f34ead-50a3-4950-8a39-fca3a33c48cb_Name">
    <vt:lpwstr>Confidential</vt:lpwstr>
  </property>
  <property fmtid="{D5CDD505-2E9C-101B-9397-08002B2CF9AE}" pid="6" name="MSIP_Label_b1f34ead-50a3-4950-8a39-fca3a33c48cb_SiteId">
    <vt:lpwstr>0c5638da-d686-4d6a-8df4-e0552c70cb17</vt:lpwstr>
  </property>
  <property fmtid="{D5CDD505-2E9C-101B-9397-08002B2CF9AE}" pid="7" name="MSIP_Label_b1f34ead-50a3-4950-8a39-fca3a33c48cb_ActionId">
    <vt:lpwstr>da71960c-05b1-4a9a-9919-23a582d534b9</vt:lpwstr>
  </property>
  <property fmtid="{D5CDD505-2E9C-101B-9397-08002B2CF9AE}" pid="8" name="MSIP_Label_b1f34ead-50a3-4950-8a39-fca3a33c48cb_ContentBits">
    <vt:lpwstr>0</vt:lpwstr>
  </property>
</Properties>
</file>